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C:\Users\nakay\Documents\仕事\GKP\企画運営委員会\第78回\予算査定表\"/>
    </mc:Choice>
  </mc:AlternateContent>
  <xr:revisionPtr revIDLastSave="0" documentId="13_ncr:1_{F3EEBEC4-82AD-434F-9413-F06DB13128C1}" xr6:coauthVersionLast="47" xr6:coauthVersionMax="47" xr10:uidLastSave="{00000000-0000-0000-0000-000000000000}"/>
  <bookViews>
    <workbookView xWindow="-110" yWindow="-110" windowWidth="19420" windowHeight="10300" firstSheet="5" activeTab="14" xr2:uid="{00000000-000D-0000-FFFF-FFFF00000000}"/>
  </bookViews>
  <sheets>
    <sheet name="BIS" sheetId="2" r:id="rId1"/>
    <sheet name="未来" sheetId="6" r:id="rId2"/>
    <sheet name="東京湾" sheetId="7" r:id="rId3"/>
    <sheet name="コミュ研" sheetId="12" r:id="rId4"/>
    <sheet name="エコプロ" sheetId="10" r:id="rId5"/>
    <sheet name="下展" sheetId="15" r:id="rId6"/>
    <sheet name="MC" sheetId="13" r:id="rId7"/>
    <sheet name="MS" sheetId="14" r:id="rId8"/>
    <sheet name="大賞" sheetId="8" r:id="rId9"/>
    <sheet name="キッチン" sheetId="11" r:id="rId10"/>
    <sheet name="テクコン" sheetId="9" r:id="rId11"/>
    <sheet name="市民" sheetId="16" r:id="rId12"/>
    <sheet name="早慶" sheetId="17" r:id="rId13"/>
    <sheet name="九州" sheetId="19" r:id="rId14"/>
    <sheet name="集計" sheetId="18" r:id="rId1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8" l="1"/>
  <c r="C17" i="18"/>
  <c r="C16" i="18"/>
  <c r="C15" i="18"/>
  <c r="C14" i="18"/>
  <c r="C11" i="18"/>
  <c r="C10" i="18"/>
  <c r="C9" i="18"/>
  <c r="C8" i="18"/>
  <c r="C7" i="18"/>
  <c r="C4" i="18"/>
  <c r="C3" i="18"/>
  <c r="C40" i="19"/>
  <c r="C42" i="19" s="1"/>
  <c r="C39" i="19"/>
  <c r="G31" i="19"/>
  <c r="C31" i="19"/>
  <c r="G18" i="19"/>
  <c r="C18" i="19"/>
  <c r="C41" i="19" l="1"/>
  <c r="C14" i="2" l="1"/>
  <c r="C9" i="2"/>
  <c r="D38" i="18" l="1"/>
  <c r="C38" i="18"/>
  <c r="E37" i="18"/>
  <c r="E36" i="18"/>
  <c r="E35" i="18"/>
  <c r="E34" i="18"/>
  <c r="E33" i="18"/>
  <c r="E29" i="18"/>
  <c r="D28" i="18"/>
  <c r="D30" i="18" s="1"/>
  <c r="E27" i="18"/>
  <c r="E26" i="18"/>
  <c r="E24" i="18"/>
  <c r="E23" i="18"/>
  <c r="E22" i="18"/>
  <c r="G19" i="18"/>
  <c r="D19" i="18"/>
  <c r="E18" i="18"/>
  <c r="E17" i="18"/>
  <c r="E16" i="18"/>
  <c r="E15" i="18"/>
  <c r="E14" i="18"/>
  <c r="E13" i="18"/>
  <c r="E11" i="18"/>
  <c r="E10" i="18"/>
  <c r="E9" i="18"/>
  <c r="E8" i="18"/>
  <c r="E7" i="18"/>
  <c r="E6" i="18"/>
  <c r="E4" i="18"/>
  <c r="E3" i="18"/>
  <c r="E38" i="18" l="1"/>
  <c r="C40" i="17" l="1"/>
  <c r="C42" i="17" s="1"/>
  <c r="C39" i="17"/>
  <c r="G31" i="17"/>
  <c r="C31" i="17"/>
  <c r="G18" i="17"/>
  <c r="C18" i="17"/>
  <c r="C41" i="17" l="1"/>
  <c r="C40" i="16"/>
  <c r="C42" i="16" s="1"/>
  <c r="C39" i="16"/>
  <c r="G31" i="16"/>
  <c r="C31" i="16"/>
  <c r="G18" i="16"/>
  <c r="C18" i="16"/>
  <c r="C41" i="16" l="1"/>
  <c r="C40" i="15"/>
  <c r="C42" i="15" s="1"/>
  <c r="C39" i="15"/>
  <c r="G31" i="15"/>
  <c r="C31" i="15"/>
  <c r="G18" i="15"/>
  <c r="C18" i="15"/>
  <c r="C41" i="15" l="1"/>
  <c r="C40" i="14"/>
  <c r="C42" i="14" s="1"/>
  <c r="C39" i="14"/>
  <c r="G31" i="14"/>
  <c r="C31" i="14"/>
  <c r="G18" i="14"/>
  <c r="C18" i="14"/>
  <c r="C41" i="14" l="1"/>
  <c r="C40" i="13"/>
  <c r="C42" i="13" s="1"/>
  <c r="C39" i="13"/>
  <c r="G31" i="13"/>
  <c r="C31" i="13"/>
  <c r="G18" i="13"/>
  <c r="C18" i="13"/>
  <c r="C41" i="13" l="1"/>
  <c r="C40" i="12"/>
  <c r="C42" i="12" s="1"/>
  <c r="C39" i="12"/>
  <c r="G31" i="12"/>
  <c r="C31" i="12"/>
  <c r="G18" i="12"/>
  <c r="C18" i="12"/>
  <c r="C41" i="12" l="1"/>
  <c r="C40" i="11"/>
  <c r="C41" i="11" s="1"/>
  <c r="C39" i="11"/>
  <c r="G31" i="11"/>
  <c r="C31" i="11"/>
  <c r="G18" i="11"/>
  <c r="C18" i="11"/>
  <c r="C42" i="11" l="1"/>
  <c r="C40" i="10"/>
  <c r="C42" i="10" s="1"/>
  <c r="C39" i="10"/>
  <c r="G31" i="10"/>
  <c r="C31" i="10"/>
  <c r="G18" i="10"/>
  <c r="C18" i="10"/>
  <c r="C41" i="10" l="1"/>
  <c r="C40" i="9"/>
  <c r="C42" i="9" s="1"/>
  <c r="C39" i="9"/>
  <c r="G31" i="9"/>
  <c r="C31" i="9"/>
  <c r="G18" i="9"/>
  <c r="C18" i="9"/>
  <c r="C41" i="9" l="1"/>
  <c r="C42" i="8"/>
  <c r="C40" i="8"/>
  <c r="C41" i="8" s="1"/>
  <c r="C39" i="8"/>
  <c r="G31" i="8"/>
  <c r="C31" i="8"/>
  <c r="G18" i="8"/>
  <c r="C18" i="8"/>
  <c r="C40" i="7" l="1"/>
  <c r="C42" i="7" s="1"/>
  <c r="C39" i="7"/>
  <c r="G31" i="7"/>
  <c r="C31" i="7"/>
  <c r="G18" i="7"/>
  <c r="C18" i="7"/>
  <c r="C41" i="7" l="1"/>
  <c r="C43" i="6"/>
  <c r="C45" i="6" s="1"/>
  <c r="C42" i="6"/>
  <c r="G34" i="6"/>
  <c r="C34" i="6"/>
  <c r="C5" i="18" s="1"/>
  <c r="E5" i="18" s="1"/>
  <c r="G18" i="6"/>
  <c r="C18" i="6"/>
  <c r="C44" i="6" l="1"/>
  <c r="G37" i="2"/>
  <c r="G24" i="2"/>
  <c r="C24" i="2"/>
  <c r="C12" i="18" s="1"/>
  <c r="C37" i="2"/>
  <c r="C46" i="2"/>
  <c r="C45" i="2"/>
  <c r="E12" i="18" l="1"/>
  <c r="C19" i="18"/>
  <c r="C47" i="2"/>
  <c r="C48" i="2"/>
  <c r="F19" i="18" l="1"/>
  <c r="C25" i="18"/>
  <c r="E19" i="18"/>
  <c r="E25" i="18" l="1"/>
  <c r="C28" i="18"/>
  <c r="C30" i="18" l="1"/>
  <c r="E28" i="18"/>
  <c r="E30" i="18" l="1"/>
  <c r="C40" i="18"/>
</calcChain>
</file>

<file path=xl/sharedStrings.xml><?xml version="1.0" encoding="utf-8"?>
<sst xmlns="http://schemas.openxmlformats.org/spreadsheetml/2006/main" count="785" uniqueCount="177">
  <si>
    <t>計</t>
    <rPh sb="0" eb="1">
      <t>ケイ</t>
    </rPh>
    <phoneticPr fontId="1"/>
  </si>
  <si>
    <t>代表者</t>
    <rPh sb="0" eb="3">
      <t>ダイヒョウシャ</t>
    </rPh>
    <phoneticPr fontId="1"/>
  </si>
  <si>
    <t>プロジェクト名</t>
    <rPh sb="6" eb="7">
      <t>メイ</t>
    </rPh>
    <phoneticPr fontId="1"/>
  </si>
  <si>
    <t>項目</t>
    <rPh sb="0" eb="2">
      <t>コウモク</t>
    </rPh>
    <phoneticPr fontId="1"/>
  </si>
  <si>
    <t>金額</t>
    <rPh sb="0" eb="2">
      <t>キンガク</t>
    </rPh>
    <phoneticPr fontId="1"/>
  </si>
  <si>
    <t>備考</t>
    <rPh sb="0" eb="2">
      <t>ビコウ</t>
    </rPh>
    <phoneticPr fontId="1"/>
  </si>
  <si>
    <t>社名</t>
    <rPh sb="0" eb="2">
      <t>シャメイ</t>
    </rPh>
    <phoneticPr fontId="1"/>
  </si>
  <si>
    <t>協賛金等収入　※参考</t>
    <rPh sb="0" eb="3">
      <t>キョウサンキン</t>
    </rPh>
    <rPh sb="3" eb="4">
      <t>トウ</t>
    </rPh>
    <rPh sb="4" eb="6">
      <t>シュウニュウ</t>
    </rPh>
    <rPh sb="8" eb="10">
      <t>サンコウ</t>
    </rPh>
    <phoneticPr fontId="1"/>
  </si>
  <si>
    <t>協賛金等支出　※参考</t>
    <rPh sb="0" eb="3">
      <t>キョウサンキン</t>
    </rPh>
    <rPh sb="3" eb="4">
      <t>トウ</t>
    </rPh>
    <rPh sb="4" eb="6">
      <t>シシュツ</t>
    </rPh>
    <rPh sb="8" eb="10">
      <t>サンコウ</t>
    </rPh>
    <phoneticPr fontId="1"/>
  </si>
  <si>
    <t>↑自動計算</t>
    <rPh sb="1" eb="3">
      <t>ジドウ</t>
    </rPh>
    <rPh sb="3" eb="5">
      <t>ケイサン</t>
    </rPh>
    <phoneticPr fontId="1"/>
  </si>
  <si>
    <t>1. 収入の部</t>
    <rPh sb="3" eb="5">
      <t>シュウニュウ</t>
    </rPh>
    <rPh sb="6" eb="7">
      <t>ブ</t>
    </rPh>
    <phoneticPr fontId="1"/>
  </si>
  <si>
    <t>2. 支出の部</t>
    <rPh sb="3" eb="5">
      <t>シシュツ</t>
    </rPh>
    <rPh sb="6" eb="7">
      <t>ブ</t>
    </rPh>
    <phoneticPr fontId="1"/>
  </si>
  <si>
    <t>→協賛金等の利用がある場合は右欄へ</t>
    <rPh sb="1" eb="4">
      <t>キョウサンキン</t>
    </rPh>
    <rPh sb="4" eb="5">
      <t>トウ</t>
    </rPh>
    <rPh sb="6" eb="8">
      <t>リヨウ</t>
    </rPh>
    <rPh sb="11" eb="13">
      <t>バアイ</t>
    </rPh>
    <rPh sb="14" eb="15">
      <t>ミギ</t>
    </rPh>
    <rPh sb="15" eb="16">
      <t>ラン</t>
    </rPh>
    <phoneticPr fontId="1"/>
  </si>
  <si>
    <t>協賛金 受入口座として</t>
    <rPh sb="0" eb="3">
      <t>キョウサンキン</t>
    </rPh>
    <rPh sb="4" eb="6">
      <t>ウケイレ</t>
    </rPh>
    <rPh sb="6" eb="8">
      <t>コウザ</t>
    </rPh>
    <phoneticPr fontId="1"/>
  </si>
  <si>
    <t>GKP口座を利用予定</t>
    <rPh sb="3" eb="5">
      <t>コウザ</t>
    </rPh>
    <rPh sb="6" eb="8">
      <t>リヨウ</t>
    </rPh>
    <rPh sb="8" eb="10">
      <t>ヨテイ</t>
    </rPh>
    <phoneticPr fontId="1"/>
  </si>
  <si>
    <t>他口座を利用予定</t>
    <rPh sb="0" eb="1">
      <t>タ</t>
    </rPh>
    <rPh sb="1" eb="3">
      <t>コウザ</t>
    </rPh>
    <rPh sb="4" eb="6">
      <t>リヨウ</t>
    </rPh>
    <rPh sb="6" eb="8">
      <t>ヨテイ</t>
    </rPh>
    <phoneticPr fontId="1"/>
  </si>
  <si>
    <t>※※事務局利用欄（編集不要）</t>
    <rPh sb="2" eb="5">
      <t>ジムキョク</t>
    </rPh>
    <rPh sb="5" eb="7">
      <t>リヨウ</t>
    </rPh>
    <rPh sb="7" eb="8">
      <t>ラン</t>
    </rPh>
    <rPh sb="9" eb="11">
      <t>ヘンシュウ</t>
    </rPh>
    <rPh sb="11" eb="13">
      <t>フヨウ</t>
    </rPh>
    <phoneticPr fontId="1"/>
  </si>
  <si>
    <t>収入合計</t>
    <rPh sb="0" eb="2">
      <t>シュウニュウ</t>
    </rPh>
    <rPh sb="2" eb="4">
      <t>ゴウケイ</t>
    </rPh>
    <phoneticPr fontId="1"/>
  </si>
  <si>
    <t>支出合計</t>
    <rPh sb="0" eb="2">
      <t>シシュツ</t>
    </rPh>
    <rPh sb="2" eb="4">
      <t>ゴウケイ</t>
    </rPh>
    <phoneticPr fontId="1"/>
  </si>
  <si>
    <t>協賛金利用方法</t>
    <rPh sb="0" eb="3">
      <t>キョウサンキン</t>
    </rPh>
    <rPh sb="3" eb="5">
      <t>リヨウ</t>
    </rPh>
    <rPh sb="5" eb="7">
      <t>ホウホウ</t>
    </rPh>
    <phoneticPr fontId="1"/>
  </si>
  <si>
    <t xml:space="preserve">↑選択式（プルダウン） </t>
    <rPh sb="1" eb="3">
      <t>センタク</t>
    </rPh>
    <rPh sb="3" eb="4">
      <t>シキ</t>
    </rPh>
    <phoneticPr fontId="1"/>
  </si>
  <si>
    <t>…全プロジェクトが記入対象</t>
    <rPh sb="1" eb="2">
      <t>ゼン</t>
    </rPh>
    <rPh sb="9" eb="11">
      <t>キニュウ</t>
    </rPh>
    <rPh sb="11" eb="13">
      <t>タイショウ</t>
    </rPh>
    <phoneticPr fontId="1"/>
  </si>
  <si>
    <t>…協賛金利用プロジェクトは記入</t>
    <rPh sb="1" eb="4">
      <t>キョウサンキン</t>
    </rPh>
    <rPh sb="4" eb="6">
      <t>リヨウ</t>
    </rPh>
    <rPh sb="13" eb="15">
      <t>キニュウ</t>
    </rPh>
    <phoneticPr fontId="1"/>
  </si>
  <si>
    <t>【予算（案）】</t>
    <rPh sb="1" eb="3">
      <t>ヨサン</t>
    </rPh>
    <rPh sb="4" eb="5">
      <t>アン</t>
    </rPh>
    <phoneticPr fontId="1"/>
  </si>
  <si>
    <t>じゅんかん育ちファーム支援</t>
    <rPh sb="5" eb="6">
      <t>ソダ</t>
    </rPh>
    <rPh sb="11" eb="13">
      <t>シエン</t>
    </rPh>
    <phoneticPr fontId="1"/>
  </si>
  <si>
    <t>BISTRO下水道チーム</t>
    <rPh sb="6" eb="9">
      <t>ゲスイドウ</t>
    </rPh>
    <phoneticPr fontId="1"/>
  </si>
  <si>
    <t>じゅんかん育ち商品開発</t>
    <rPh sb="5" eb="6">
      <t>ソダ</t>
    </rPh>
    <rPh sb="7" eb="11">
      <t>ショウヒンカイハツ</t>
    </rPh>
    <phoneticPr fontId="1"/>
  </si>
  <si>
    <t>じゅんかん育ち通信費用</t>
    <rPh sb="5" eb="6">
      <t>ソダ</t>
    </rPh>
    <rPh sb="7" eb="9">
      <t>ツウシン</t>
    </rPh>
    <rPh sb="9" eb="11">
      <t>ヒヨウ</t>
    </rPh>
    <phoneticPr fontId="1"/>
  </si>
  <si>
    <t>看板、シール製作等</t>
    <rPh sb="0" eb="2">
      <t>カンバン</t>
    </rPh>
    <rPh sb="6" eb="8">
      <t>セイサク</t>
    </rPh>
    <rPh sb="8" eb="9">
      <t>トウ</t>
    </rPh>
    <phoneticPr fontId="1"/>
  </si>
  <si>
    <t>下水道展セミナー企画</t>
    <rPh sb="0" eb="4">
      <t>ゲスイドウテン</t>
    </rPh>
    <rPh sb="8" eb="10">
      <t>キカク</t>
    </rPh>
    <phoneticPr fontId="1"/>
  </si>
  <si>
    <t>通販企画準備</t>
    <rPh sb="0" eb="4">
      <t>ツウハンキカク</t>
    </rPh>
    <rPh sb="4" eb="6">
      <t>ジュンビ</t>
    </rPh>
    <phoneticPr fontId="1"/>
  </si>
  <si>
    <t>村仲　英俊</t>
    <rPh sb="0" eb="1">
      <t>ムラ</t>
    </rPh>
    <rPh sb="1" eb="2">
      <t>ナカ</t>
    </rPh>
    <rPh sb="3" eb="5">
      <t>ヒデトシ</t>
    </rPh>
    <phoneticPr fontId="1"/>
  </si>
  <si>
    <t>提出締切：令和5年 月 日（　)厳守</t>
    <rPh sb="0" eb="2">
      <t>テイシュツ</t>
    </rPh>
    <rPh sb="2" eb="4">
      <t>シメキリ</t>
    </rPh>
    <rPh sb="5" eb="7">
      <t>レイワ</t>
    </rPh>
    <rPh sb="8" eb="9">
      <t>ネン</t>
    </rPh>
    <rPh sb="10" eb="11">
      <t>ガツ</t>
    </rPh>
    <rPh sb="12" eb="13">
      <t>ニチ</t>
    </rPh>
    <rPh sb="16" eb="18">
      <t>ゲンシュ</t>
    </rPh>
    <phoneticPr fontId="1"/>
  </si>
  <si>
    <t>下水道展広報パンフ作成</t>
    <rPh sb="0" eb="4">
      <t>ゲスイドウテン</t>
    </rPh>
    <rPh sb="4" eb="6">
      <t>コウホウ</t>
    </rPh>
    <rPh sb="9" eb="11">
      <t>サクセイ</t>
    </rPh>
    <phoneticPr fontId="1"/>
  </si>
  <si>
    <t>令和5年度GKPプロジェクト収支計画（案）</t>
    <rPh sb="0" eb="2">
      <t>レイワ</t>
    </rPh>
    <rPh sb="3" eb="4">
      <t>ガンネン</t>
    </rPh>
    <rPh sb="4" eb="5">
      <t>ド</t>
    </rPh>
    <rPh sb="14" eb="16">
      <t>シュウシ</t>
    </rPh>
    <rPh sb="16" eb="18">
      <t>ケイカク</t>
    </rPh>
    <rPh sb="19" eb="20">
      <t>アン</t>
    </rPh>
    <phoneticPr fontId="1"/>
  </si>
  <si>
    <t>提出締切：令和5年 2月 10日(金)厳守</t>
    <rPh sb="0" eb="2">
      <t>テイシュツ</t>
    </rPh>
    <rPh sb="2" eb="4">
      <t>シメキリ</t>
    </rPh>
    <rPh sb="5" eb="7">
      <t>レイワ</t>
    </rPh>
    <rPh sb="8" eb="9">
      <t>ネン</t>
    </rPh>
    <rPh sb="11" eb="12">
      <t>ガツ</t>
    </rPh>
    <rPh sb="15" eb="16">
      <t>ニチ</t>
    </rPh>
    <rPh sb="17" eb="18">
      <t>キン</t>
    </rPh>
    <rPh sb="19" eb="21">
      <t>ゲンシュ</t>
    </rPh>
    <phoneticPr fontId="1"/>
  </si>
  <si>
    <t>前年度比１割減を上限に作成してください</t>
    <rPh sb="0" eb="1">
      <t>マエ</t>
    </rPh>
    <rPh sb="1" eb="3">
      <t>ネンド</t>
    </rPh>
    <rPh sb="3" eb="4">
      <t>ヒ</t>
    </rPh>
    <rPh sb="5" eb="6">
      <t>ワリ</t>
    </rPh>
    <rPh sb="6" eb="7">
      <t>ゲン</t>
    </rPh>
    <rPh sb="8" eb="10">
      <t>ジョウゲン</t>
    </rPh>
    <rPh sb="11" eb="13">
      <t>サクセイ</t>
    </rPh>
    <phoneticPr fontId="1"/>
  </si>
  <si>
    <t>下水道を未来につなげる会</t>
    <phoneticPr fontId="1"/>
  </si>
  <si>
    <t>笹尾　圭子</t>
    <phoneticPr fontId="1"/>
  </si>
  <si>
    <t>首都圏イベント</t>
    <rPh sb="0" eb="3">
      <t>シュトケン</t>
    </rPh>
    <phoneticPr fontId="1"/>
  </si>
  <si>
    <t>バス代、交通費</t>
    <rPh sb="2" eb="3">
      <t>ダイ</t>
    </rPh>
    <rPh sb="4" eb="7">
      <t>コウツウヒ</t>
    </rPh>
    <phoneticPr fontId="1"/>
  </si>
  <si>
    <t>水の天使派遣費</t>
    <phoneticPr fontId="1"/>
  </si>
  <si>
    <t>じゅんかん育ち、備品</t>
    <rPh sb="5" eb="6">
      <t>ソダ</t>
    </rPh>
    <rPh sb="8" eb="10">
      <t>ビヒン</t>
    </rPh>
    <phoneticPr fontId="1"/>
  </si>
  <si>
    <t>関西イベント</t>
    <rPh sb="0" eb="2">
      <t>カンサイ</t>
    </rPh>
    <phoneticPr fontId="1"/>
  </si>
  <si>
    <t>交通費</t>
    <rPh sb="0" eb="3">
      <t>コウツウヒ</t>
    </rPh>
    <phoneticPr fontId="1"/>
  </si>
  <si>
    <t>九州イベント</t>
    <rPh sb="0" eb="2">
      <t>キュウシュウ</t>
    </rPh>
    <phoneticPr fontId="1"/>
  </si>
  <si>
    <t>パンフ</t>
    <phoneticPr fontId="1"/>
  </si>
  <si>
    <t>一部修正、500部</t>
  </si>
  <si>
    <t>ノベルティ</t>
    <phoneticPr fontId="1"/>
  </si>
  <si>
    <t>メモ帳200冊</t>
  </si>
  <si>
    <t>東京湾大感謝祭「東京WONDER下水道」</t>
    <rPh sb="0" eb="3">
      <t>トウキョウワン</t>
    </rPh>
    <rPh sb="3" eb="7">
      <t>ダイカンシャサイ</t>
    </rPh>
    <rPh sb="8" eb="19">
      <t>トウキョウテラミシィスゲスイドウ</t>
    </rPh>
    <phoneticPr fontId="1"/>
  </si>
  <si>
    <t>荒井　健</t>
    <rPh sb="0" eb="2">
      <t>アライ</t>
    </rPh>
    <rPh sb="3" eb="4">
      <t>タケシ</t>
    </rPh>
    <phoneticPr fontId="1"/>
  </si>
  <si>
    <t>GKP予算</t>
    <rPh sb="3" eb="5">
      <t>ヨサン</t>
    </rPh>
    <phoneticPr fontId="1"/>
  </si>
  <si>
    <t>GKP団体会員協賛金</t>
    <rPh sb="3" eb="5">
      <t>ダンタイ</t>
    </rPh>
    <rPh sb="5" eb="7">
      <t>カイイン</t>
    </rPh>
    <rPh sb="7" eb="10">
      <t>キョウサンキン</t>
    </rPh>
    <phoneticPr fontId="1"/>
  </si>
  <si>
    <t>水の天使出演料</t>
    <rPh sb="0" eb="1">
      <t>ミズ</t>
    </rPh>
    <rPh sb="2" eb="4">
      <t>テンシ</t>
    </rPh>
    <rPh sb="4" eb="6">
      <t>シュツエン</t>
    </rPh>
    <rPh sb="6" eb="7">
      <t>リョウ</t>
    </rPh>
    <phoneticPr fontId="1"/>
  </si>
  <si>
    <t>出展料</t>
    <rPh sb="0" eb="2">
      <t>シュッテン</t>
    </rPh>
    <rPh sb="2" eb="3">
      <t>リョウ</t>
    </rPh>
    <phoneticPr fontId="1"/>
  </si>
  <si>
    <t>装飾分担金</t>
    <rPh sb="0" eb="2">
      <t>ソウショク</t>
    </rPh>
    <rPh sb="2" eb="5">
      <t>ブンタンキン</t>
    </rPh>
    <phoneticPr fontId="1"/>
  </si>
  <si>
    <t>企画・装飾代</t>
    <rPh sb="0" eb="2">
      <t>キカク</t>
    </rPh>
    <rPh sb="3" eb="5">
      <t>ソウショク</t>
    </rPh>
    <rPh sb="5" eb="6">
      <t>ダイ</t>
    </rPh>
    <phoneticPr fontId="1"/>
  </si>
  <si>
    <t>運搬費</t>
    <rPh sb="0" eb="2">
      <t>ウンパン</t>
    </rPh>
    <rPh sb="2" eb="3">
      <t>ヒ</t>
    </rPh>
    <phoneticPr fontId="1"/>
  </si>
  <si>
    <t>GKP広報大賞</t>
    <rPh sb="3" eb="7">
      <t>コウホウタイショウ</t>
    </rPh>
    <phoneticPr fontId="1"/>
  </si>
  <si>
    <t>中山　勲</t>
    <rPh sb="0" eb="2">
      <t>ナカヤマ</t>
    </rPh>
    <rPh sb="3" eb="4">
      <t>イサオ</t>
    </rPh>
    <phoneticPr fontId="1"/>
  </si>
  <si>
    <t>審査委員会資料作成・郵送</t>
    <phoneticPr fontId="1"/>
  </si>
  <si>
    <t>賞状印刷・郵送費</t>
    <phoneticPr fontId="1"/>
  </si>
  <si>
    <t>12件想定</t>
    <rPh sb="2" eb="3">
      <t>ケン</t>
    </rPh>
    <rPh sb="3" eb="5">
      <t>ソウテイ</t>
    </rPh>
    <phoneticPr fontId="1"/>
  </si>
  <si>
    <t>盾制作・郵送費</t>
    <phoneticPr fontId="1"/>
  </si>
  <si>
    <t>３件想定</t>
    <rPh sb="1" eb="2">
      <t>ケン</t>
    </rPh>
    <rPh sb="2" eb="4">
      <t>ソウテイ</t>
    </rPh>
    <phoneticPr fontId="1"/>
  </si>
  <si>
    <t>審査会運営費</t>
    <rPh sb="0" eb="3">
      <t>シンサカイ</t>
    </rPh>
    <rPh sb="3" eb="6">
      <t>ウンエイヒ</t>
    </rPh>
    <phoneticPr fontId="1"/>
  </si>
  <si>
    <t>配信用PC周辺機器等</t>
    <rPh sb="0" eb="2">
      <t>ハイシン</t>
    </rPh>
    <rPh sb="2" eb="3">
      <t>ヨウ</t>
    </rPh>
    <rPh sb="5" eb="10">
      <t>シュウヘンキキトウ</t>
    </rPh>
    <phoneticPr fontId="1"/>
  </si>
  <si>
    <t>チーム「インフラテクコン」</t>
    <phoneticPr fontId="1"/>
  </si>
  <si>
    <t>奥田早希子</t>
    <rPh sb="0" eb="2">
      <t>オクダ</t>
    </rPh>
    <rPh sb="2" eb="3">
      <t>ハヤ</t>
    </rPh>
    <rPh sb="4" eb="5">
      <t>コ</t>
    </rPh>
    <phoneticPr fontId="1"/>
  </si>
  <si>
    <t>協賛企業数で頭割りします</t>
    <rPh sb="0" eb="2">
      <t>キョウサン</t>
    </rPh>
    <rPh sb="2" eb="4">
      <t>キギョウ</t>
    </rPh>
    <rPh sb="4" eb="5">
      <t>スウ</t>
    </rPh>
    <rPh sb="6" eb="8">
      <t>アタマワ</t>
    </rPh>
    <phoneticPr fontId="1"/>
  </si>
  <si>
    <t>インフラテクコン交流会ブース出展</t>
    <rPh sb="8" eb="11">
      <t>コウリュウカイ</t>
    </rPh>
    <rPh sb="14" eb="16">
      <t>シュッテン</t>
    </rPh>
    <phoneticPr fontId="1"/>
  </si>
  <si>
    <t>インフラマネジメントテクノロジーコンテストプラチナ協賛</t>
    <rPh sb="25" eb="27">
      <t>キョウサン</t>
    </rPh>
    <phoneticPr fontId="1"/>
  </si>
  <si>
    <t>GKP賞副賞</t>
    <rPh sb="3" eb="4">
      <t>ショウ</t>
    </rPh>
    <rPh sb="4" eb="6">
      <t>フクショウ</t>
    </rPh>
    <phoneticPr fontId="1"/>
  </si>
  <si>
    <t>エコプロ2023　出展</t>
    <rPh sb="9" eb="11">
      <t>シュッテン</t>
    </rPh>
    <phoneticPr fontId="1"/>
  </si>
  <si>
    <t>GKP予算より</t>
    <rPh sb="3" eb="5">
      <t>ヨサン</t>
    </rPh>
    <phoneticPr fontId="1"/>
  </si>
  <si>
    <t>日本下水道協会</t>
    <rPh sb="0" eb="2">
      <t>ニホン</t>
    </rPh>
    <rPh sb="2" eb="5">
      <t>ゲスイドウ</t>
    </rPh>
    <rPh sb="5" eb="7">
      <t>キョウカイ</t>
    </rPh>
    <phoneticPr fontId="1"/>
  </si>
  <si>
    <t>21世紀の下水道を考える会</t>
    <rPh sb="2" eb="4">
      <t>セイキ</t>
    </rPh>
    <rPh sb="5" eb="8">
      <t>ゲスイドウ</t>
    </rPh>
    <rPh sb="9" eb="10">
      <t>カンガ</t>
    </rPh>
    <rPh sb="12" eb="13">
      <t>カイ</t>
    </rPh>
    <phoneticPr fontId="1"/>
  </si>
  <si>
    <t>ブース出展料（9小間）</t>
    <rPh sb="3" eb="5">
      <t>シュッテン</t>
    </rPh>
    <rPh sb="5" eb="6">
      <t>リョウ</t>
    </rPh>
    <rPh sb="8" eb="10">
      <t>コマ</t>
    </rPh>
    <phoneticPr fontId="1"/>
  </si>
  <si>
    <t>エコスタディノート参加費</t>
    <rPh sb="9" eb="11">
      <t>サンカ</t>
    </rPh>
    <rPh sb="11" eb="12">
      <t>ヒ</t>
    </rPh>
    <phoneticPr fontId="1"/>
  </si>
  <si>
    <t>ブース装飾、運営費</t>
    <rPh sb="3" eb="5">
      <t>ソウショク</t>
    </rPh>
    <rPh sb="6" eb="8">
      <t>ウンエイ</t>
    </rPh>
    <rPh sb="8" eb="9">
      <t>ヒ</t>
    </rPh>
    <phoneticPr fontId="1"/>
  </si>
  <si>
    <t>ボランティア説明員昼食代</t>
    <rPh sb="6" eb="9">
      <t>セツメイイン</t>
    </rPh>
    <rPh sb="9" eb="11">
      <t>チュウショク</t>
    </rPh>
    <rPh sb="11" eb="12">
      <t>ダイ</t>
    </rPh>
    <phoneticPr fontId="1"/>
  </si>
  <si>
    <t>水の天使出演費</t>
    <rPh sb="0" eb="1">
      <t>ミズ</t>
    </rPh>
    <rPh sb="2" eb="4">
      <t>テンシ</t>
    </rPh>
    <rPh sb="4" eb="6">
      <t>シュツエン</t>
    </rPh>
    <rPh sb="6" eb="7">
      <t>ヒ</t>
    </rPh>
    <phoneticPr fontId="1"/>
  </si>
  <si>
    <t>その他一般経費、雑費</t>
    <rPh sb="2" eb="3">
      <t>タ</t>
    </rPh>
    <rPh sb="3" eb="5">
      <t>イッパン</t>
    </rPh>
    <rPh sb="5" eb="7">
      <t>ケイヒ</t>
    </rPh>
    <rPh sb="8" eb="10">
      <t>ザッピ</t>
    </rPh>
    <phoneticPr fontId="1"/>
  </si>
  <si>
    <t>キッチン・バス工業会連携</t>
    <rPh sb="7" eb="12">
      <t>コウギョウカイレンケイ</t>
    </rPh>
    <phoneticPr fontId="1"/>
  </si>
  <si>
    <t>川柳大会協賛金</t>
    <rPh sb="0" eb="7">
      <t>センリュウタイカイキョウサンキン</t>
    </rPh>
    <phoneticPr fontId="1"/>
  </si>
  <si>
    <t>川柳大会副賞代</t>
    <rPh sb="0" eb="4">
      <t>センリュウタイカイ</t>
    </rPh>
    <rPh sb="4" eb="6">
      <t>フクショウ</t>
    </rPh>
    <rPh sb="6" eb="7">
      <t>ダイ</t>
    </rPh>
    <phoneticPr fontId="1"/>
  </si>
  <si>
    <t>じゅんかん育ち佐賀海苔</t>
    <rPh sb="5" eb="6">
      <t>ソダ</t>
    </rPh>
    <rPh sb="7" eb="11">
      <t>サガノリ</t>
    </rPh>
    <phoneticPr fontId="1"/>
  </si>
  <si>
    <t>コミュニケーション研究会</t>
    <rPh sb="9" eb="12">
      <t>ケンキュウカイ</t>
    </rPh>
    <phoneticPr fontId="1"/>
  </si>
  <si>
    <t>広報フォーラム講演料</t>
    <rPh sb="0" eb="2">
      <t>コウホウ</t>
    </rPh>
    <rPh sb="7" eb="10">
      <t>コウエンリョウ</t>
    </rPh>
    <phoneticPr fontId="1"/>
  </si>
  <si>
    <t>コミュ研メンバー会議資料代</t>
    <rPh sb="3" eb="4">
      <t>ケン</t>
    </rPh>
    <rPh sb="8" eb="10">
      <t>カイギ</t>
    </rPh>
    <rPh sb="10" eb="12">
      <t>シリョウ</t>
    </rPh>
    <rPh sb="12" eb="13">
      <t>ダイ</t>
    </rPh>
    <phoneticPr fontId="1"/>
  </si>
  <si>
    <t>マンホールカード</t>
    <phoneticPr fontId="1"/>
  </si>
  <si>
    <t>GKP予算</t>
    <phoneticPr fontId="1"/>
  </si>
  <si>
    <t>各プロジェクトの実現可能性調査</t>
    <rPh sb="0" eb="1">
      <t>カク</t>
    </rPh>
    <rPh sb="8" eb="15">
      <t>ジツゲンカノウセイチョウサ</t>
    </rPh>
    <phoneticPr fontId="1"/>
  </si>
  <si>
    <t>会合・会場費</t>
    <rPh sb="0" eb="2">
      <t>カイゴウ</t>
    </rPh>
    <rPh sb="3" eb="6">
      <t>カイジョウヒ</t>
    </rPh>
    <phoneticPr fontId="1"/>
  </si>
  <si>
    <t>各チームの会合のための貸会議室</t>
    <rPh sb="0" eb="1">
      <t>カク</t>
    </rPh>
    <phoneticPr fontId="1"/>
  </si>
  <si>
    <t>資料代</t>
    <rPh sb="0" eb="3">
      <t>シリョウダイ</t>
    </rPh>
    <phoneticPr fontId="1"/>
  </si>
  <si>
    <t>関連資料の収集、関連図書の購入</t>
    <rPh sb="0" eb="4">
      <t>カンレンシリョウ</t>
    </rPh>
    <rPh sb="5" eb="7">
      <t>シュウシュウ</t>
    </rPh>
    <rPh sb="8" eb="12">
      <t>カンレントショ</t>
    </rPh>
    <rPh sb="13" eb="15">
      <t>コウニュウ</t>
    </rPh>
    <phoneticPr fontId="1"/>
  </si>
  <si>
    <t>マンホールサミット</t>
    <phoneticPr fontId="1"/>
  </si>
  <si>
    <t>畑楠　晃平（日之出水道機器株式会社）</t>
    <rPh sb="0" eb="2">
      <t>ハタクス</t>
    </rPh>
    <rPh sb="3" eb="5">
      <t>コウヘイ</t>
    </rPh>
    <rPh sb="6" eb="13">
      <t>ヒノデスイドウキキ</t>
    </rPh>
    <rPh sb="13" eb="17">
      <t>カブシキガイシャ</t>
    </rPh>
    <phoneticPr fontId="1"/>
  </si>
  <si>
    <t>サミット実施予算より</t>
    <rPh sb="4" eb="6">
      <t>ジッシ</t>
    </rPh>
    <rPh sb="6" eb="8">
      <t>ヨサン</t>
    </rPh>
    <phoneticPr fontId="1"/>
  </si>
  <si>
    <t>日本グラウンドマンホール工業会</t>
    <rPh sb="0" eb="2">
      <t>ニホン</t>
    </rPh>
    <rPh sb="12" eb="15">
      <t>コウギョウカイ</t>
    </rPh>
    <phoneticPr fontId="1"/>
  </si>
  <si>
    <t>協賛1口　50,000円</t>
    <rPh sb="0" eb="2">
      <t>キョウサン</t>
    </rPh>
    <rPh sb="3" eb="4">
      <t>クチ</t>
    </rPh>
    <rPh sb="11" eb="12">
      <t>エン</t>
    </rPh>
    <phoneticPr fontId="1"/>
  </si>
  <si>
    <t xml:space="preserve">マンホール蓋製造企業 6社(想定) </t>
    <rPh sb="5" eb="6">
      <t>フタ</t>
    </rPh>
    <rPh sb="6" eb="10">
      <t>セイゾウキギョウ</t>
    </rPh>
    <rPh sb="12" eb="13">
      <t>シャ</t>
    </rPh>
    <rPh sb="14" eb="16">
      <t>ソウテイ</t>
    </rPh>
    <phoneticPr fontId="1"/>
  </si>
  <si>
    <t>総額におけるGKPの一部負担分</t>
    <rPh sb="0" eb="2">
      <t>ソウガク</t>
    </rPh>
    <rPh sb="10" eb="12">
      <t>イチブ</t>
    </rPh>
    <rPh sb="12" eb="15">
      <t>フタンブン</t>
    </rPh>
    <phoneticPr fontId="1"/>
  </si>
  <si>
    <t>総額におけるGKP一部負担分</t>
    <rPh sb="0" eb="2">
      <t>ソウガク</t>
    </rPh>
    <rPh sb="9" eb="11">
      <t>イチブ</t>
    </rPh>
    <rPh sb="11" eb="13">
      <t>フタン</t>
    </rPh>
    <rPh sb="13" eb="14">
      <t>ブン</t>
    </rPh>
    <phoneticPr fontId="1"/>
  </si>
  <si>
    <t>グッズ企業出展補助費</t>
    <rPh sb="3" eb="5">
      <t>キギョウ</t>
    </rPh>
    <rPh sb="5" eb="7">
      <t>シュッテン</t>
    </rPh>
    <rPh sb="7" eb="10">
      <t>ホジョヒ</t>
    </rPh>
    <phoneticPr fontId="1"/>
  </si>
  <si>
    <t>講演者資料費</t>
    <rPh sb="0" eb="3">
      <t>コウエンシャ</t>
    </rPh>
    <rPh sb="3" eb="6">
      <t>シリョウヒ</t>
    </rPh>
    <phoneticPr fontId="1"/>
  </si>
  <si>
    <t>展示蓋説明パネル</t>
    <rPh sb="0" eb="3">
      <t>テンジフタ</t>
    </rPh>
    <rPh sb="3" eb="5">
      <t>セツメイ</t>
    </rPh>
    <phoneticPr fontId="1"/>
  </si>
  <si>
    <t>業者委託費補助費として</t>
    <rPh sb="0" eb="2">
      <t>ギョウシャ</t>
    </rPh>
    <rPh sb="2" eb="5">
      <t>イタクヒ</t>
    </rPh>
    <rPh sb="5" eb="7">
      <t>ホジョ</t>
    </rPh>
    <rPh sb="7" eb="8">
      <t>ヒ</t>
    </rPh>
    <phoneticPr fontId="1"/>
  </si>
  <si>
    <t>缶バッチ</t>
    <rPh sb="0" eb="1">
      <t>カン</t>
    </rPh>
    <phoneticPr fontId="1"/>
  </si>
  <si>
    <t>ポスター・チラシ</t>
  </si>
  <si>
    <t>協力スタッフ（GKP関係者）昼食費</t>
    <rPh sb="0" eb="2">
      <t>キョウリョク</t>
    </rPh>
    <rPh sb="10" eb="12">
      <t>カンケイ</t>
    </rPh>
    <rPh sb="12" eb="13">
      <t>シャ</t>
    </rPh>
    <rPh sb="14" eb="17">
      <t>チュウショクヒ</t>
    </rPh>
    <phoneticPr fontId="1"/>
  </si>
  <si>
    <t>その他</t>
    <rPh sb="2" eb="3">
      <t>タ</t>
    </rPh>
    <phoneticPr fontId="1"/>
  </si>
  <si>
    <t>下水道展2023札幌パブリックゾーン</t>
    <rPh sb="0" eb="2">
      <t>ゲスイ</t>
    </rPh>
    <rPh sb="2" eb="3">
      <t>ドウ</t>
    </rPh>
    <rPh sb="3" eb="4">
      <t>テン</t>
    </rPh>
    <rPh sb="8" eb="10">
      <t>サッポロ</t>
    </rPh>
    <phoneticPr fontId="1"/>
  </si>
  <si>
    <r>
      <t>@1,000</t>
    </r>
    <r>
      <rPr>
        <sz val="11"/>
        <color theme="1"/>
        <rFont val="Calibri"/>
        <family val="3"/>
      </rPr>
      <t>×10</t>
    </r>
    <r>
      <rPr>
        <sz val="11"/>
        <color theme="1"/>
        <rFont val="HGSｺﾞｼｯｸM"/>
        <family val="3"/>
        <charset val="128"/>
      </rPr>
      <t>名</t>
    </r>
    <rPh sb="9" eb="10">
      <t>メイ</t>
    </rPh>
    <phoneticPr fontId="1"/>
  </si>
  <si>
    <t>みらい研究発表資料制作代</t>
    <rPh sb="3" eb="5">
      <t>ケンキュウ</t>
    </rPh>
    <rPh sb="5" eb="7">
      <t>ハッピョウ</t>
    </rPh>
    <rPh sb="7" eb="9">
      <t>シリョウ</t>
    </rPh>
    <rPh sb="9" eb="11">
      <t>セイサク</t>
    </rPh>
    <rPh sb="11" eb="12">
      <t>ダイ</t>
    </rPh>
    <phoneticPr fontId="1"/>
  </si>
  <si>
    <t>GKPチーム市民科学</t>
    <rPh sb="6" eb="8">
      <t>シミン</t>
    </rPh>
    <rPh sb="8" eb="10">
      <t>カガク</t>
    </rPh>
    <phoneticPr fontId="1"/>
  </si>
  <si>
    <t>加藤　裕之</t>
    <rPh sb="0" eb="2">
      <t>カトウ</t>
    </rPh>
    <rPh sb="3" eb="5">
      <t>ヒロユキ</t>
    </rPh>
    <phoneticPr fontId="1"/>
  </si>
  <si>
    <t>発表会開催・相談活動に係る関係者の謝金・交通費</t>
    <rPh sb="0" eb="3">
      <t>ハッピョウカイ</t>
    </rPh>
    <rPh sb="3" eb="5">
      <t>カイサイ</t>
    </rPh>
    <rPh sb="11" eb="12">
      <t>カカ</t>
    </rPh>
    <rPh sb="13" eb="16">
      <t>カンケイシャ</t>
    </rPh>
    <rPh sb="17" eb="19">
      <t>シャキン</t>
    </rPh>
    <phoneticPr fontId="1"/>
  </si>
  <si>
    <t>早慶レガッタ</t>
    <rPh sb="0" eb="2">
      <t>ソウケイ</t>
    </rPh>
    <phoneticPr fontId="1"/>
  </si>
  <si>
    <t>湯浅　敬士</t>
    <rPh sb="0" eb="2">
      <t>ユアサ</t>
    </rPh>
    <rPh sb="3" eb="4">
      <t>タカシ</t>
    </rPh>
    <rPh sb="4" eb="5">
      <t>シ</t>
    </rPh>
    <phoneticPr fontId="1"/>
  </si>
  <si>
    <t>公式プログラムへの記事広告の掲載</t>
    <rPh sb="0" eb="2">
      <t>コウシキ</t>
    </rPh>
    <rPh sb="9" eb="13">
      <t>キジコウコク</t>
    </rPh>
    <rPh sb="14" eb="16">
      <t>ケイサイ</t>
    </rPh>
    <phoneticPr fontId="1"/>
  </si>
  <si>
    <t>協賛金</t>
    <rPh sb="0" eb="3">
      <t>キョウサンキン</t>
    </rPh>
    <phoneticPr fontId="1"/>
  </si>
  <si>
    <t>R5</t>
    <phoneticPr fontId="1"/>
  </si>
  <si>
    <t>R4</t>
    <phoneticPr fontId="1"/>
  </si>
  <si>
    <t>差額</t>
    <rPh sb="0" eb="2">
      <t>サガク</t>
    </rPh>
    <phoneticPr fontId="1"/>
  </si>
  <si>
    <t>地方活動支援</t>
    <rPh sb="0" eb="6">
      <t>チホウカツドウシエン</t>
    </rPh>
    <phoneticPr fontId="1"/>
  </si>
  <si>
    <t>未来会</t>
    <rPh sb="0" eb="3">
      <t>ミライカイ</t>
    </rPh>
    <phoneticPr fontId="1"/>
  </si>
  <si>
    <t>水の天使</t>
    <rPh sb="0" eb="1">
      <t>ミズ</t>
    </rPh>
    <rPh sb="2" eb="4">
      <t>テンシ</t>
    </rPh>
    <phoneticPr fontId="1"/>
  </si>
  <si>
    <t>キッチン・バス連携</t>
    <rPh sb="7" eb="9">
      <t>レンケイ</t>
    </rPh>
    <phoneticPr fontId="1"/>
  </si>
  <si>
    <t>東京湾大感謝祭</t>
    <rPh sb="0" eb="7">
      <t>トウキョウワンダイカンシャサイ</t>
    </rPh>
    <phoneticPr fontId="1"/>
  </si>
  <si>
    <t>BISTRO下水道</t>
    <rPh sb="6" eb="9">
      <t>ゲスイドウ</t>
    </rPh>
    <phoneticPr fontId="1"/>
  </si>
  <si>
    <t>下水道プロモーション活動</t>
    <rPh sb="0" eb="3">
      <t>ゲスイドウ</t>
    </rPh>
    <rPh sb="10" eb="12">
      <t>カツドウ</t>
    </rPh>
    <phoneticPr fontId="1"/>
  </si>
  <si>
    <t>市民科学</t>
    <rPh sb="0" eb="2">
      <t>シミン</t>
    </rPh>
    <rPh sb="2" eb="4">
      <t>カガク</t>
    </rPh>
    <phoneticPr fontId="1"/>
  </si>
  <si>
    <t>インフラテクコン</t>
    <phoneticPr fontId="1"/>
  </si>
  <si>
    <t>エコプロ</t>
    <phoneticPr fontId="1"/>
  </si>
  <si>
    <t>下水道展</t>
    <rPh sb="0" eb="3">
      <t>ゲスイドウ</t>
    </rPh>
    <rPh sb="3" eb="4">
      <t>テン</t>
    </rPh>
    <phoneticPr fontId="1"/>
  </si>
  <si>
    <t>4割削減をめざすなら</t>
    <rPh sb="1" eb="2">
      <t>ワリ</t>
    </rPh>
    <rPh sb="2" eb="4">
      <t>サクゲン</t>
    </rPh>
    <phoneticPr fontId="1"/>
  </si>
  <si>
    <t>合　　計</t>
    <rPh sb="0" eb="1">
      <t>ア</t>
    </rPh>
    <rPh sb="3" eb="4">
      <t>ケイ</t>
    </rPh>
    <phoneticPr fontId="1"/>
  </si>
  <si>
    <t>にする必要がある</t>
    <rPh sb="3" eb="5">
      <t>ヒツヨウ</t>
    </rPh>
    <phoneticPr fontId="1"/>
  </si>
  <si>
    <t>総会費</t>
    <rPh sb="0" eb="2">
      <t>ソウカイ</t>
    </rPh>
    <rPh sb="2" eb="3">
      <t>ヒ</t>
    </rPh>
    <phoneticPr fontId="1"/>
  </si>
  <si>
    <t>役員会費</t>
    <rPh sb="0" eb="4">
      <t>ヤクインカイヒ</t>
    </rPh>
    <phoneticPr fontId="1"/>
  </si>
  <si>
    <t>他方、収入増をめざす</t>
    <rPh sb="0" eb="2">
      <t>タホウ</t>
    </rPh>
    <rPh sb="3" eb="6">
      <t>シュウニュウゾウ</t>
    </rPh>
    <phoneticPr fontId="1"/>
  </si>
  <si>
    <t>企画運営委員会費</t>
    <rPh sb="0" eb="7">
      <t>キカクウンエイイインカイ</t>
    </rPh>
    <rPh sb="7" eb="8">
      <t>ヒ</t>
    </rPh>
    <phoneticPr fontId="1"/>
  </si>
  <si>
    <t>事業活動費（上の表）</t>
    <rPh sb="0" eb="2">
      <t>ジギョウ</t>
    </rPh>
    <rPh sb="2" eb="5">
      <t>カツドウヒ</t>
    </rPh>
    <rPh sb="6" eb="7">
      <t>ウエ</t>
    </rPh>
    <rPh sb="8" eb="9">
      <t>ヒョウ</t>
    </rPh>
    <phoneticPr fontId="1"/>
  </si>
  <si>
    <t>事務委託費</t>
    <rPh sb="0" eb="5">
      <t>ジムイタクヒ</t>
    </rPh>
    <phoneticPr fontId="1"/>
  </si>
  <si>
    <t>事業事務費</t>
    <rPh sb="0" eb="2">
      <t>ジギョウ</t>
    </rPh>
    <rPh sb="2" eb="5">
      <t>ジムヒ</t>
    </rPh>
    <phoneticPr fontId="1"/>
  </si>
  <si>
    <t>終身会費への積立金</t>
    <rPh sb="0" eb="4">
      <t>シュウシンカイヒ</t>
    </rPh>
    <rPh sb="6" eb="9">
      <t>ツミタテキン</t>
    </rPh>
    <phoneticPr fontId="1"/>
  </si>
  <si>
    <t>支出総計（イ）</t>
    <rPh sb="0" eb="2">
      <t>シシュツ</t>
    </rPh>
    <rPh sb="2" eb="4">
      <t>ソウケイ</t>
    </rPh>
    <phoneticPr fontId="1"/>
  </si>
  <si>
    <t>収入</t>
    <rPh sb="0" eb="2">
      <t>シュウニュウ</t>
    </rPh>
    <phoneticPr fontId="1"/>
  </si>
  <si>
    <t>前期繰越金</t>
    <rPh sb="0" eb="2">
      <t>ゼンキ</t>
    </rPh>
    <rPh sb="2" eb="5">
      <t>クリコシキン</t>
    </rPh>
    <phoneticPr fontId="1"/>
  </si>
  <si>
    <t>未収会費</t>
    <rPh sb="0" eb="4">
      <t>ミシュウカイヒ</t>
    </rPh>
    <phoneticPr fontId="1"/>
  </si>
  <si>
    <t>年会費</t>
    <rPh sb="0" eb="3">
      <t>ネンカイヒ</t>
    </rPh>
    <phoneticPr fontId="1"/>
  </si>
  <si>
    <t>普通預金利息</t>
    <rPh sb="0" eb="2">
      <t>フツウ</t>
    </rPh>
    <rPh sb="2" eb="4">
      <t>ヨキン</t>
    </rPh>
    <rPh sb="4" eb="6">
      <t>リソク</t>
    </rPh>
    <phoneticPr fontId="1"/>
  </si>
  <si>
    <t>特別会計からの繰入金</t>
    <rPh sb="0" eb="4">
      <t>トクベツカイケイ</t>
    </rPh>
    <rPh sb="7" eb="9">
      <t>クリイレ</t>
    </rPh>
    <rPh sb="9" eb="10">
      <t>キン</t>
    </rPh>
    <phoneticPr fontId="1"/>
  </si>
  <si>
    <t>収入総計（ロ）</t>
    <rPh sb="0" eb="2">
      <t>シュウニュウ</t>
    </rPh>
    <rPh sb="2" eb="4">
      <t>ソウケイ</t>
    </rPh>
    <phoneticPr fontId="1"/>
  </si>
  <si>
    <t>収支差額（ロ－イ）</t>
    <rPh sb="0" eb="4">
      <t>シュウシサガク</t>
    </rPh>
    <phoneticPr fontId="1"/>
  </si>
  <si>
    <t>・栽培試験用の農業資材の購入</t>
    <phoneticPr fontId="1"/>
  </si>
  <si>
    <t>・作物体分析用サンプル送料</t>
  </si>
  <si>
    <t>・作物体分析(栄養価、食味、等)</t>
  </si>
  <si>
    <t>・イベント協賛金、等</t>
  </si>
  <si>
    <t>・Mサミット@岡崎市のメニュー開発</t>
    <phoneticPr fontId="1"/>
  </si>
  <si>
    <t>・BISTRO居酒屋@札幌のメニュー開発</t>
    <phoneticPr fontId="1"/>
  </si>
  <si>
    <t>企画デザイン</t>
    <rPh sb="0" eb="2">
      <t>キカク</t>
    </rPh>
    <phoneticPr fontId="1"/>
  </si>
  <si>
    <t>のぼり25,000　シール20,000</t>
    <phoneticPr fontId="1"/>
  </si>
  <si>
    <t>Googleアカウント利用料金</t>
  </si>
  <si>
    <r>
      <t>@10,000</t>
    </r>
    <r>
      <rPr>
        <sz val="11"/>
        <color rgb="FFFF0000"/>
        <rFont val="Calibri"/>
        <family val="3"/>
      </rPr>
      <t>×10</t>
    </r>
    <r>
      <rPr>
        <sz val="11"/>
        <color rgb="FFFF0000"/>
        <rFont val="HGSｺﾞｼｯｸM"/>
        <family val="3"/>
        <charset val="128"/>
      </rPr>
      <t>団体</t>
    </r>
    <rPh sb="10" eb="12">
      <t>ダンタイ</t>
    </rPh>
    <phoneticPr fontId="1"/>
  </si>
  <si>
    <t>GKPチーム九州</t>
    <rPh sb="6" eb="8">
      <t>キュウシュウ</t>
    </rPh>
    <phoneticPr fontId="1"/>
  </si>
  <si>
    <t>松井正樹</t>
    <rPh sb="0" eb="2">
      <t>マツイ</t>
    </rPh>
    <rPh sb="2" eb="4">
      <t>マサキ</t>
    </rPh>
    <phoneticPr fontId="1"/>
  </si>
  <si>
    <t>GKP本部より</t>
    <rPh sb="3" eb="5">
      <t>ホンブ</t>
    </rPh>
    <phoneticPr fontId="1"/>
  </si>
  <si>
    <t>繰越金</t>
    <rPh sb="0" eb="2">
      <t>クリコシ</t>
    </rPh>
    <rPh sb="2" eb="3">
      <t>キン</t>
    </rPh>
    <phoneticPr fontId="1"/>
  </si>
  <si>
    <t>総会・講演会・施設見学会費</t>
    <rPh sb="0" eb="2">
      <t>ソウカイ</t>
    </rPh>
    <rPh sb="3" eb="6">
      <t>コウエンカイ</t>
    </rPh>
    <rPh sb="7" eb="9">
      <t>シセツ</t>
    </rPh>
    <rPh sb="9" eb="11">
      <t>ケンガク</t>
    </rPh>
    <rPh sb="11" eb="12">
      <t>カイ</t>
    </rPh>
    <rPh sb="12" eb="13">
      <t>ヒ</t>
    </rPh>
    <phoneticPr fontId="1"/>
  </si>
  <si>
    <t>広報イベント開催費</t>
    <rPh sb="0" eb="2">
      <t>コウホウ</t>
    </rPh>
    <rPh sb="6" eb="8">
      <t>カイサイ</t>
    </rPh>
    <rPh sb="8" eb="9">
      <t>ヒ</t>
    </rPh>
    <phoneticPr fontId="1"/>
  </si>
  <si>
    <t>パネル製作費</t>
    <rPh sb="3" eb="5">
      <t>セイサク</t>
    </rPh>
    <rPh sb="5" eb="6">
      <t>ヒ</t>
    </rPh>
    <phoneticPr fontId="1"/>
  </si>
  <si>
    <t>雑費</t>
    <rPh sb="0" eb="2">
      <t>ザッピ</t>
    </rPh>
    <phoneticPr fontId="1"/>
  </si>
  <si>
    <t>あと約120万円削減</t>
    <rPh sb="2" eb="3">
      <t>ヤク</t>
    </rPh>
    <rPh sb="6" eb="8">
      <t>マンエン</t>
    </rPh>
    <rPh sb="8" eb="10">
      <t>サクゲン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</si>
</sst>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6"/>
      <color theme="1"/>
      <name val="HGSｺﾞｼｯｸM"/>
      <family val="3"/>
      <charset val="128"/>
    </font>
    <font>
      <sz val="11"/>
      <color theme="1"/>
      <name val="HGSｺﾞｼｯｸM"/>
      <family val="3"/>
      <charset val="128"/>
    </font>
    <font>
      <sz val="12"/>
      <color theme="1"/>
      <name val="HGSｺﾞｼｯｸM"/>
      <family val="3"/>
      <charset val="128"/>
    </font>
    <font>
      <b/>
      <sz val="12"/>
      <color theme="1"/>
      <name val="HGSｺﾞｼｯｸM"/>
      <family val="3"/>
      <charset val="128"/>
    </font>
    <font>
      <sz val="11"/>
      <color rgb="FFFF0000"/>
      <name val="HGSｺﾞｼｯｸM"/>
      <family val="3"/>
      <charset val="128"/>
    </font>
    <font>
      <sz val="9"/>
      <color theme="1"/>
      <name val="HGSｺﾞｼｯｸM"/>
      <family val="3"/>
      <charset val="128"/>
    </font>
    <font>
      <sz val="8"/>
      <color theme="1"/>
      <name val="HGSｺﾞｼｯｸM"/>
      <family val="3"/>
      <charset val="128"/>
    </font>
    <font>
      <sz val="12"/>
      <name val="HGSｺﾞｼｯｸM"/>
      <family val="3"/>
      <charset val="128"/>
    </font>
    <font>
      <sz val="11"/>
      <name val="HGSｺﾞｼｯｸM"/>
      <family val="3"/>
      <charset val="128"/>
    </font>
    <font>
      <sz val="11"/>
      <color theme="1"/>
      <name val="Calibri"/>
      <family val="3"/>
    </font>
    <font>
      <b/>
      <sz val="11"/>
      <color theme="1"/>
      <name val="游ゴシック"/>
      <family val="3"/>
      <charset val="128"/>
      <scheme val="minor"/>
    </font>
    <font>
      <sz val="11"/>
      <color rgb="FFFF0000"/>
      <name val="Calibri"/>
      <family val="3"/>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thin">
        <color auto="1"/>
      </left>
      <right/>
      <top style="hair">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auto="1"/>
      </left>
      <right style="thin">
        <color auto="1"/>
      </right>
      <top style="thin">
        <color auto="1"/>
      </top>
      <bottom style="hair">
        <color indexed="64"/>
      </bottom>
      <diagonal/>
    </border>
    <border>
      <left style="thin">
        <color auto="1"/>
      </left>
      <right style="thin">
        <color auto="1"/>
      </right>
      <top style="hair">
        <color indexed="64"/>
      </top>
      <bottom/>
      <diagonal/>
    </border>
    <border>
      <left style="thin">
        <color auto="1"/>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bottom style="hair">
        <color auto="1"/>
      </bottom>
      <diagonal/>
    </border>
    <border>
      <left style="thick">
        <color rgb="FFFF0000"/>
      </left>
      <right/>
      <top style="thick">
        <color rgb="FFFF0000"/>
      </top>
      <bottom style="hair">
        <color auto="1"/>
      </bottom>
      <diagonal/>
    </border>
    <border>
      <left style="thin">
        <color auto="1"/>
      </left>
      <right style="thin">
        <color auto="1"/>
      </right>
      <top style="thick">
        <color rgb="FFFF0000"/>
      </top>
      <bottom style="hair">
        <color indexed="64"/>
      </bottom>
      <diagonal/>
    </border>
    <border>
      <left style="thin">
        <color auto="1"/>
      </left>
      <right style="thick">
        <color rgb="FFFF0000"/>
      </right>
      <top style="thick">
        <color rgb="FFFF0000"/>
      </top>
      <bottom style="hair">
        <color indexed="64"/>
      </bottom>
      <diagonal/>
    </border>
    <border>
      <left style="thick">
        <color rgb="FFFF0000"/>
      </left>
      <right/>
      <top style="hair">
        <color auto="1"/>
      </top>
      <bottom style="thick">
        <color rgb="FFFF0000"/>
      </bottom>
      <diagonal/>
    </border>
    <border>
      <left style="thin">
        <color indexed="64"/>
      </left>
      <right style="thin">
        <color indexed="64"/>
      </right>
      <top/>
      <bottom style="thick">
        <color rgb="FFFF0000"/>
      </bottom>
      <diagonal/>
    </border>
    <border>
      <left style="thin">
        <color auto="1"/>
      </left>
      <right style="thick">
        <color rgb="FFFF0000"/>
      </right>
      <top style="hair">
        <color indexed="64"/>
      </top>
      <bottom style="thick">
        <color rgb="FFFF0000"/>
      </bottom>
      <diagonal/>
    </border>
    <border>
      <left style="thick">
        <color rgb="FFFF0000"/>
      </left>
      <right style="thin">
        <color auto="1"/>
      </right>
      <top style="thick">
        <color rgb="FFFF0000"/>
      </top>
      <bottom style="hair">
        <color indexed="64"/>
      </bottom>
      <diagonal/>
    </border>
    <border>
      <left style="thick">
        <color rgb="FFFF0000"/>
      </left>
      <right style="thin">
        <color auto="1"/>
      </right>
      <top/>
      <bottom/>
      <diagonal/>
    </border>
    <border>
      <left style="thin">
        <color auto="1"/>
      </left>
      <right style="thick">
        <color rgb="FFFF0000"/>
      </right>
      <top/>
      <bottom/>
      <diagonal/>
    </border>
    <border>
      <left style="thick">
        <color rgb="FFFF0000"/>
      </left>
      <right style="thin">
        <color auto="1"/>
      </right>
      <top style="hair">
        <color indexed="64"/>
      </top>
      <bottom/>
      <diagonal/>
    </border>
    <border>
      <left style="thin">
        <color auto="1"/>
      </left>
      <right style="thick">
        <color rgb="FFFF0000"/>
      </right>
      <top style="hair">
        <color indexed="64"/>
      </top>
      <bottom/>
      <diagonal/>
    </border>
    <border>
      <left style="thick">
        <color rgb="FFFF0000"/>
      </left>
      <right style="thin">
        <color auto="1"/>
      </right>
      <top/>
      <bottom style="thick">
        <color rgb="FFFF0000"/>
      </bottom>
      <diagonal/>
    </border>
    <border>
      <left style="thin">
        <color auto="1"/>
      </left>
      <right style="thick">
        <color rgb="FFFF0000"/>
      </right>
      <top/>
      <bottom style="thick">
        <color rgb="FFFF0000"/>
      </bottom>
      <diagonal/>
    </border>
    <border>
      <left style="thick">
        <color rgb="FFFF0000"/>
      </left>
      <right style="thin">
        <color auto="1"/>
      </right>
      <top style="hair">
        <color indexed="64"/>
      </top>
      <bottom style="hair">
        <color indexed="64"/>
      </bottom>
      <diagonal/>
    </border>
    <border>
      <left style="thin">
        <color auto="1"/>
      </left>
      <right style="thick">
        <color rgb="FFFF0000"/>
      </right>
      <top style="hair">
        <color indexed="64"/>
      </top>
      <bottom style="hair">
        <color indexed="64"/>
      </bottom>
      <diagonal/>
    </border>
    <border>
      <left style="thick">
        <color rgb="FFFF0000"/>
      </left>
      <right style="thin">
        <color auto="1"/>
      </right>
      <top style="hair">
        <color indexed="64"/>
      </top>
      <bottom style="thick">
        <color rgb="FFFF0000"/>
      </bottom>
      <diagonal/>
    </border>
    <border>
      <left style="thin">
        <color auto="1"/>
      </left>
      <right style="thin">
        <color auto="1"/>
      </right>
      <top style="hair">
        <color indexed="64"/>
      </top>
      <bottom style="thick">
        <color rgb="FFFF0000"/>
      </bottom>
      <diagonal/>
    </border>
    <border>
      <left style="thick">
        <color rgb="FFFF0000"/>
      </left>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style="thick">
        <color rgb="FFFF0000"/>
      </left>
      <right/>
      <top style="thick">
        <color rgb="FFFF0000"/>
      </top>
      <bottom/>
      <diagonal/>
    </border>
    <border>
      <left style="thick">
        <color rgb="FFFF0000"/>
      </left>
      <right style="thin">
        <color auto="1"/>
      </right>
      <top style="thick">
        <color rgb="FFFF0000"/>
      </top>
      <bottom style="thick">
        <color rgb="FFFF0000"/>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7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5" fillId="0" borderId="1" xfId="0" applyFont="1" applyBorder="1">
      <alignment vertical="center"/>
    </xf>
    <xf numFmtId="0" fontId="5"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lignment vertical="center"/>
    </xf>
    <xf numFmtId="3" fontId="5" fillId="0" borderId="9" xfId="0" applyNumberFormat="1" applyFont="1" applyBorder="1">
      <alignment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right" vertical="center"/>
    </xf>
    <xf numFmtId="0" fontId="9" fillId="0" borderId="0" xfId="0" applyFont="1" applyAlignment="1">
      <alignment horizontal="right" vertical="center"/>
    </xf>
    <xf numFmtId="3" fontId="6" fillId="0" borderId="9" xfId="0" applyNumberFormat="1" applyFont="1" applyBorder="1" applyAlignment="1">
      <alignment horizontal="right" vertical="center"/>
    </xf>
    <xf numFmtId="3" fontId="6" fillId="0" borderId="1" xfId="0" applyNumberFormat="1" applyFont="1" applyBorder="1">
      <alignment vertical="center"/>
    </xf>
    <xf numFmtId="0" fontId="4" fillId="0" borderId="1" xfId="0" applyFont="1" applyBorder="1">
      <alignment vertical="center"/>
    </xf>
    <xf numFmtId="0" fontId="8" fillId="0" borderId="0" xfId="0" applyFont="1" applyAlignment="1">
      <alignment horizontal="left" vertical="center"/>
    </xf>
    <xf numFmtId="0" fontId="4" fillId="2" borderId="11" xfId="0" applyFont="1" applyFill="1" applyBorder="1">
      <alignment vertical="center"/>
    </xf>
    <xf numFmtId="3" fontId="4" fillId="2" borderId="11" xfId="0" applyNumberFormat="1" applyFont="1" applyFill="1" applyBorder="1" applyAlignment="1">
      <alignment horizontal="right" vertical="center"/>
    </xf>
    <xf numFmtId="0" fontId="4" fillId="2" borderId="11" xfId="0" applyFont="1" applyFill="1" applyBorder="1" applyAlignment="1">
      <alignment horizontal="left" vertical="center"/>
    </xf>
    <xf numFmtId="0" fontId="4" fillId="2" borderId="13" xfId="0" applyFont="1" applyFill="1" applyBorder="1">
      <alignment vertical="center"/>
    </xf>
    <xf numFmtId="3" fontId="4" fillId="2" borderId="13" xfId="0" applyNumberFormat="1" applyFont="1" applyFill="1" applyBorder="1" applyAlignment="1">
      <alignment horizontal="right" vertical="center"/>
    </xf>
    <xf numFmtId="0" fontId="4" fillId="2" borderId="13" xfId="0" applyFont="1" applyFill="1" applyBorder="1" applyAlignment="1">
      <alignment horizontal="left" vertical="center"/>
    </xf>
    <xf numFmtId="0" fontId="4" fillId="2" borderId="16" xfId="0" applyFont="1" applyFill="1" applyBorder="1">
      <alignment vertical="center"/>
    </xf>
    <xf numFmtId="3" fontId="4" fillId="2" borderId="16" xfId="0" applyNumberFormat="1" applyFont="1" applyFill="1" applyBorder="1" applyAlignment="1">
      <alignment horizontal="right" vertical="center"/>
    </xf>
    <xf numFmtId="0" fontId="4" fillId="2" borderId="16" xfId="0" applyFont="1" applyFill="1" applyBorder="1" applyAlignment="1">
      <alignment horizontal="left" vertical="center"/>
    </xf>
    <xf numFmtId="0" fontId="4" fillId="2" borderId="4" xfId="0" applyFont="1" applyFill="1" applyBorder="1">
      <alignment vertical="center"/>
    </xf>
    <xf numFmtId="3" fontId="4" fillId="2" borderId="11" xfId="0" applyNumberFormat="1" applyFont="1" applyFill="1" applyBorder="1">
      <alignment vertical="center"/>
    </xf>
    <xf numFmtId="0" fontId="4" fillId="2" borderId="7" xfId="0" applyFont="1" applyFill="1" applyBorder="1">
      <alignment vertical="center"/>
    </xf>
    <xf numFmtId="3" fontId="4" fillId="2" borderId="14" xfId="0" applyNumberFormat="1" applyFont="1" applyFill="1" applyBorder="1">
      <alignment vertical="center"/>
    </xf>
    <xf numFmtId="0" fontId="4" fillId="2" borderId="15" xfId="0" applyFont="1" applyFill="1" applyBorder="1">
      <alignment vertical="center"/>
    </xf>
    <xf numFmtId="3" fontId="4" fillId="2" borderId="15" xfId="0" applyNumberFormat="1" applyFont="1" applyFill="1" applyBorder="1">
      <alignment vertical="center"/>
    </xf>
    <xf numFmtId="0" fontId="4" fillId="2" borderId="12" xfId="0" applyFont="1" applyFill="1" applyBorder="1">
      <alignment vertical="center"/>
    </xf>
    <xf numFmtId="3" fontId="4" fillId="2" borderId="13" xfId="0" applyNumberFormat="1" applyFont="1" applyFill="1" applyBorder="1">
      <alignment vertical="center"/>
    </xf>
    <xf numFmtId="0" fontId="4" fillId="2" borderId="5" xfId="0" applyFont="1" applyFill="1" applyBorder="1">
      <alignment vertical="center"/>
    </xf>
    <xf numFmtId="0" fontId="4" fillId="2" borderId="8" xfId="0" applyFont="1" applyFill="1" applyBorder="1">
      <alignment vertical="center"/>
    </xf>
    <xf numFmtId="3" fontId="4" fillId="2" borderId="16" xfId="0" applyNumberFormat="1" applyFont="1" applyFill="1" applyBorder="1">
      <alignment vertical="center"/>
    </xf>
    <xf numFmtId="0" fontId="4" fillId="3" borderId="11" xfId="0" applyFont="1" applyFill="1" applyBorder="1">
      <alignment vertical="center"/>
    </xf>
    <xf numFmtId="3" fontId="4" fillId="3" borderId="11" xfId="0" applyNumberFormat="1" applyFont="1" applyFill="1" applyBorder="1">
      <alignment vertical="center"/>
    </xf>
    <xf numFmtId="0" fontId="4" fillId="3" borderId="13" xfId="0" applyFont="1" applyFill="1" applyBorder="1">
      <alignment vertical="center"/>
    </xf>
    <xf numFmtId="3" fontId="4" fillId="3" borderId="13" xfId="0" applyNumberFormat="1" applyFont="1" applyFill="1" applyBorder="1">
      <alignment vertical="center"/>
    </xf>
    <xf numFmtId="0" fontId="4" fillId="3" borderId="16" xfId="0" applyFont="1" applyFill="1" applyBorder="1">
      <alignment vertical="center"/>
    </xf>
    <xf numFmtId="3" fontId="4" fillId="3" borderId="16" xfId="0" applyNumberFormat="1" applyFont="1" applyFill="1" applyBorder="1">
      <alignment vertical="center"/>
    </xf>
    <xf numFmtId="0" fontId="4" fillId="2" borderId="1" xfId="0" applyFont="1" applyFill="1" applyBorder="1">
      <alignment vertical="center"/>
    </xf>
    <xf numFmtId="0" fontId="4" fillId="3" borderId="1" xfId="0" applyFont="1" applyFill="1" applyBorder="1">
      <alignment vertical="center"/>
    </xf>
    <xf numFmtId="0" fontId="4" fillId="3" borderId="11" xfId="0" applyFont="1" applyFill="1" applyBorder="1" applyAlignment="1">
      <alignment vertical="center" shrinkToFit="1"/>
    </xf>
    <xf numFmtId="0" fontId="4" fillId="2" borderId="11" xfId="0" quotePrefix="1" applyFont="1" applyFill="1" applyBorder="1" applyAlignment="1">
      <alignment horizontal="left" vertical="center"/>
    </xf>
    <xf numFmtId="0" fontId="4" fillId="2" borderId="13" xfId="0" quotePrefix="1" applyFont="1" applyFill="1" applyBorder="1" applyAlignment="1">
      <alignment horizontal="left" vertical="center"/>
    </xf>
    <xf numFmtId="0" fontId="9" fillId="2" borderId="4" xfId="0" applyFont="1" applyFill="1" applyBorder="1" applyAlignment="1">
      <alignment horizontal="left" vertical="center"/>
    </xf>
    <xf numFmtId="0" fontId="0" fillId="0" borderId="1" xfId="0" applyBorder="1">
      <alignment vertical="center"/>
    </xf>
    <xf numFmtId="0" fontId="0" fillId="0" borderId="1" xfId="0" applyBorder="1" applyAlignment="1">
      <alignment horizontal="center" vertical="center"/>
    </xf>
    <xf numFmtId="38" fontId="0" fillId="0" borderId="1" xfId="1" applyFont="1" applyBorder="1">
      <alignment vertical="center"/>
    </xf>
    <xf numFmtId="0" fontId="0" fillId="0" borderId="0" xfId="0" applyAlignment="1">
      <alignment horizontal="right" vertical="center"/>
    </xf>
    <xf numFmtId="0" fontId="13" fillId="0" borderId="1" xfId="0" applyFont="1" applyBorder="1">
      <alignment vertical="center"/>
    </xf>
    <xf numFmtId="38" fontId="13" fillId="0" borderId="1" xfId="1" applyFont="1" applyBorder="1">
      <alignment vertical="center"/>
    </xf>
    <xf numFmtId="38" fontId="0" fillId="0" borderId="0" xfId="1" applyFont="1">
      <alignment vertical="center"/>
    </xf>
    <xf numFmtId="38" fontId="0" fillId="0" borderId="1" xfId="0" applyNumberFormat="1" applyBorder="1">
      <alignment vertical="center"/>
    </xf>
    <xf numFmtId="38" fontId="13" fillId="0" borderId="1" xfId="0" applyNumberFormat="1" applyFont="1" applyBorder="1">
      <alignment vertical="center"/>
    </xf>
    <xf numFmtId="0" fontId="13" fillId="0" borderId="0" xfId="0" applyFont="1">
      <alignment vertical="center"/>
    </xf>
    <xf numFmtId="38" fontId="13" fillId="0" borderId="0" xfId="0" applyNumberFormat="1" applyFont="1">
      <alignment vertical="center"/>
    </xf>
    <xf numFmtId="0" fontId="5" fillId="0" borderId="17" xfId="0" applyFont="1" applyBorder="1" applyAlignment="1">
      <alignment horizontal="center" vertical="center"/>
    </xf>
    <xf numFmtId="0" fontId="4" fillId="0" borderId="14" xfId="0" applyFont="1" applyBorder="1">
      <alignment vertical="center"/>
    </xf>
    <xf numFmtId="3" fontId="4" fillId="0" borderId="14" xfId="0" applyNumberFormat="1" applyFont="1" applyBorder="1" applyAlignment="1">
      <alignment horizontal="right" vertical="center"/>
    </xf>
    <xf numFmtId="0" fontId="4" fillId="0" borderId="14" xfId="0" applyFont="1" applyBorder="1" applyAlignment="1">
      <alignment horizontal="left" vertical="center"/>
    </xf>
    <xf numFmtId="0" fontId="4" fillId="0" borderId="13" xfId="0" applyFont="1" applyBorder="1">
      <alignment vertical="center"/>
    </xf>
    <xf numFmtId="0" fontId="4" fillId="0" borderId="16" xfId="0" applyFont="1" applyBorder="1">
      <alignment vertical="center"/>
    </xf>
    <xf numFmtId="3" fontId="4" fillId="0" borderId="16" xfId="0" applyNumberFormat="1" applyFont="1" applyBorder="1" applyAlignment="1">
      <alignment horizontal="right" vertical="center"/>
    </xf>
    <xf numFmtId="0" fontId="4" fillId="0" borderId="16" xfId="0" applyFont="1" applyBorder="1" applyAlignment="1">
      <alignment horizontal="left" vertical="center"/>
    </xf>
    <xf numFmtId="0" fontId="4" fillId="0" borderId="12" xfId="0" applyFont="1" applyBorder="1">
      <alignment vertical="center"/>
    </xf>
    <xf numFmtId="3" fontId="4" fillId="0" borderId="12" xfId="0" applyNumberFormat="1" applyFont="1" applyBorder="1" applyAlignment="1">
      <alignment horizontal="right" vertical="center"/>
    </xf>
    <xf numFmtId="0" fontId="4" fillId="0" borderId="12" xfId="0" applyFont="1" applyBorder="1" applyAlignment="1">
      <alignment horizontal="left" vertical="center"/>
    </xf>
    <xf numFmtId="3" fontId="7" fillId="0" borderId="13" xfId="0" applyNumberFormat="1" applyFont="1" applyBorder="1" applyAlignment="1">
      <alignment horizontal="right" vertical="center"/>
    </xf>
    <xf numFmtId="0" fontId="4" fillId="0" borderId="7" xfId="0" applyFont="1" applyBorder="1">
      <alignment vertical="center"/>
    </xf>
    <xf numFmtId="3" fontId="4" fillId="0" borderId="14" xfId="0" applyNumberFormat="1" applyFont="1" applyBorder="1">
      <alignment vertical="center"/>
    </xf>
    <xf numFmtId="0" fontId="4" fillId="0" borderId="15" xfId="0" applyFont="1" applyBorder="1">
      <alignment vertical="center"/>
    </xf>
    <xf numFmtId="3" fontId="4" fillId="0" borderId="13" xfId="0" applyNumberFormat="1" applyFont="1" applyBorder="1">
      <alignment vertical="center"/>
    </xf>
    <xf numFmtId="0" fontId="4" fillId="0" borderId="5" xfId="0" applyFont="1" applyBorder="1">
      <alignment vertical="center"/>
    </xf>
    <xf numFmtId="0" fontId="4" fillId="0" borderId="8" xfId="0" applyFont="1" applyBorder="1">
      <alignment vertical="center"/>
    </xf>
    <xf numFmtId="3" fontId="4" fillId="0" borderId="16" xfId="0" applyNumberFormat="1" applyFont="1" applyBorder="1">
      <alignment vertical="center"/>
    </xf>
    <xf numFmtId="0" fontId="11" fillId="0" borderId="6" xfId="0" applyFont="1" applyBorder="1" applyAlignment="1">
      <alignment vertical="center" shrinkToFit="1"/>
    </xf>
    <xf numFmtId="3" fontId="4" fillId="0" borderId="17" xfId="0" applyNumberFormat="1" applyFont="1" applyBorder="1">
      <alignment vertical="center"/>
    </xf>
    <xf numFmtId="0" fontId="4" fillId="0" borderId="17" xfId="0" applyFont="1" applyBorder="1">
      <alignment vertical="center"/>
    </xf>
    <xf numFmtId="0" fontId="4" fillId="0" borderId="18" xfId="0" applyFont="1" applyBorder="1">
      <alignment vertical="center"/>
    </xf>
    <xf numFmtId="3" fontId="4" fillId="0" borderId="15" xfId="0" applyNumberFormat="1" applyFont="1" applyBorder="1">
      <alignment vertical="center"/>
    </xf>
    <xf numFmtId="3" fontId="4" fillId="0" borderId="12" xfId="0" applyNumberFormat="1" applyFont="1" applyBorder="1">
      <alignment vertical="center"/>
    </xf>
    <xf numFmtId="0" fontId="4" fillId="0" borderId="19" xfId="0" applyFont="1" applyBorder="1">
      <alignment vertical="center"/>
    </xf>
    <xf numFmtId="0" fontId="4" fillId="0" borderId="22" xfId="0" applyFont="1" applyBorder="1">
      <alignment vertical="center"/>
    </xf>
    <xf numFmtId="0" fontId="4" fillId="0" borderId="25" xfId="0" applyFont="1" applyBorder="1">
      <alignment vertical="center"/>
    </xf>
    <xf numFmtId="0" fontId="7" fillId="0" borderId="20" xfId="0" applyFont="1" applyBorder="1">
      <alignment vertical="center"/>
    </xf>
    <xf numFmtId="3" fontId="7" fillId="0" borderId="21" xfId="0" applyNumberFormat="1" applyFont="1" applyBorder="1">
      <alignment vertical="center"/>
    </xf>
    <xf numFmtId="0" fontId="7" fillId="0" borderId="23" xfId="0" applyFont="1" applyBorder="1">
      <alignment vertical="center"/>
    </xf>
    <xf numFmtId="3" fontId="7" fillId="0" borderId="24" xfId="0" applyNumberFormat="1" applyFont="1" applyBorder="1">
      <alignment vertical="center"/>
    </xf>
    <xf numFmtId="38" fontId="4" fillId="0" borderId="2" xfId="1" applyFont="1" applyBorder="1" applyAlignment="1">
      <alignment horizontal="right" vertical="center"/>
    </xf>
    <xf numFmtId="38" fontId="4" fillId="0" borderId="3" xfId="1" applyFont="1" applyBorder="1" applyAlignment="1">
      <alignment horizontal="right" vertical="center"/>
    </xf>
    <xf numFmtId="0" fontId="10" fillId="2" borderId="2" xfId="0" applyFont="1" applyFill="1" applyBorder="1" applyAlignment="1">
      <alignment horizontal="left" vertical="center" indent="1"/>
    </xf>
    <xf numFmtId="0" fontId="10" fillId="2" borderId="3" xfId="0" applyFont="1" applyFill="1" applyBorder="1" applyAlignment="1">
      <alignment horizontal="left" vertical="center" indent="1"/>
    </xf>
    <xf numFmtId="0" fontId="4" fillId="3" borderId="1" xfId="0" applyFont="1" applyFill="1" applyBorder="1" applyAlignment="1">
      <alignment horizontal="center"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7" fillId="0" borderId="0" xfId="0" applyFont="1" applyAlignment="1">
      <alignment horizontal="right" vertical="center"/>
    </xf>
    <xf numFmtId="0" fontId="10" fillId="2" borderId="2" xfId="0" applyFont="1" applyFill="1" applyBorder="1" applyAlignment="1">
      <alignment horizontal="left" vertical="center" wrapText="1" indent="1"/>
    </xf>
    <xf numFmtId="0" fontId="10" fillId="2" borderId="3" xfId="0" applyFont="1" applyFill="1" applyBorder="1" applyAlignment="1">
      <alignment horizontal="left" vertical="center" wrapText="1" indent="1"/>
    </xf>
    <xf numFmtId="3" fontId="7" fillId="0" borderId="15" xfId="0" applyNumberFormat="1" applyFont="1" applyBorder="1" applyAlignment="1">
      <alignment horizontal="right" vertical="center"/>
    </xf>
    <xf numFmtId="0" fontId="4" fillId="3" borderId="14" xfId="0" applyFont="1" applyFill="1" applyBorder="1">
      <alignment vertical="center"/>
    </xf>
    <xf numFmtId="3" fontId="4" fillId="3" borderId="14" xfId="0" applyNumberFormat="1" applyFont="1" applyFill="1" applyBorder="1">
      <alignment vertical="center"/>
    </xf>
    <xf numFmtId="3" fontId="7" fillId="0" borderId="12" xfId="0" applyNumberFormat="1" applyFont="1" applyBorder="1" applyAlignment="1">
      <alignment horizontal="right" vertical="center"/>
    </xf>
    <xf numFmtId="0" fontId="7" fillId="0" borderId="26" xfId="0" applyFont="1" applyBorder="1">
      <alignment vertical="center"/>
    </xf>
    <xf numFmtId="3" fontId="7" fillId="0" borderId="21" xfId="0" applyNumberFormat="1" applyFont="1" applyBorder="1" applyAlignment="1">
      <alignment horizontal="right" vertical="center"/>
    </xf>
    <xf numFmtId="0" fontId="4" fillId="0" borderId="22" xfId="0" applyFont="1" applyBorder="1" applyAlignment="1">
      <alignment horizontal="left" vertical="center"/>
    </xf>
    <xf numFmtId="0" fontId="7" fillId="0" borderId="27" xfId="0" applyFont="1" applyBorder="1">
      <alignment vertical="center"/>
    </xf>
    <xf numFmtId="38" fontId="7" fillId="0" borderId="28" xfId="1" applyFont="1" applyBorder="1" applyAlignment="1">
      <alignment horizontal="right" vertical="center"/>
    </xf>
    <xf numFmtId="0" fontId="7" fillId="0" borderId="29" xfId="0" applyFont="1" applyBorder="1">
      <alignment vertical="center"/>
    </xf>
    <xf numFmtId="0" fontId="4" fillId="0" borderId="30" xfId="0" applyFont="1" applyBorder="1" applyAlignment="1">
      <alignment horizontal="left" vertical="center"/>
    </xf>
    <xf numFmtId="0" fontId="7" fillId="0" borderId="31" xfId="0" applyFont="1" applyBorder="1">
      <alignment vertical="center"/>
    </xf>
    <xf numFmtId="3" fontId="7" fillId="0" borderId="24" xfId="0" applyNumberFormat="1" applyFont="1" applyBorder="1" applyAlignment="1">
      <alignment horizontal="right" vertical="center"/>
    </xf>
    <xf numFmtId="38" fontId="7" fillId="0" borderId="32" xfId="1" applyFont="1" applyBorder="1" applyAlignment="1">
      <alignment horizontal="right" vertical="center"/>
    </xf>
    <xf numFmtId="0" fontId="7" fillId="0" borderId="22" xfId="0" applyFont="1" applyBorder="1" applyAlignment="1">
      <alignment horizontal="left" vertical="center" indent="1"/>
    </xf>
    <xf numFmtId="0" fontId="7" fillId="0" borderId="33" xfId="0" applyFont="1" applyBorder="1">
      <alignment vertical="center"/>
    </xf>
    <xf numFmtId="0" fontId="7" fillId="0" borderId="34" xfId="0" applyFont="1" applyBorder="1" applyAlignment="1">
      <alignment horizontal="left" vertical="center" indent="1"/>
    </xf>
    <xf numFmtId="0" fontId="7" fillId="0" borderId="35" xfId="0" applyFont="1" applyBorder="1">
      <alignment vertical="center"/>
    </xf>
    <xf numFmtId="3" fontId="7" fillId="0" borderId="36" xfId="0" applyNumberFormat="1" applyFont="1" applyBorder="1" applyAlignment="1">
      <alignment horizontal="right" vertical="center"/>
    </xf>
    <xf numFmtId="0" fontId="7" fillId="0" borderId="25" xfId="0" applyFont="1" applyBorder="1" applyAlignment="1">
      <alignment horizontal="left" vertical="center" indent="1"/>
    </xf>
    <xf numFmtId="0" fontId="4" fillId="0" borderId="37" xfId="0" applyFont="1" applyBorder="1">
      <alignment vertical="center"/>
    </xf>
    <xf numFmtId="3" fontId="7" fillId="0" borderId="38" xfId="0" applyNumberFormat="1" applyFont="1" applyBorder="1">
      <alignment vertical="center"/>
    </xf>
    <xf numFmtId="0" fontId="7" fillId="0" borderId="39" xfId="0" applyFont="1" applyBorder="1">
      <alignment vertical="center"/>
    </xf>
    <xf numFmtId="0" fontId="7" fillId="0" borderId="40" xfId="0" applyFont="1" applyBorder="1">
      <alignment vertical="center"/>
    </xf>
    <xf numFmtId="0" fontId="7" fillId="0" borderId="22" xfId="0" applyFont="1" applyBorder="1">
      <alignment vertical="center"/>
    </xf>
    <xf numFmtId="3" fontId="7" fillId="0" borderId="36" xfId="0" applyNumberFormat="1" applyFont="1" applyBorder="1">
      <alignment vertical="center"/>
    </xf>
    <xf numFmtId="0" fontId="7" fillId="0" borderId="25" xfId="0" applyFont="1" applyBorder="1">
      <alignment vertical="center"/>
    </xf>
    <xf numFmtId="0" fontId="4" fillId="0" borderId="11" xfId="0" applyFont="1" applyFill="1" applyBorder="1">
      <alignment vertical="center"/>
    </xf>
    <xf numFmtId="0" fontId="4" fillId="0" borderId="13" xfId="0" applyFont="1" applyFill="1" applyBorder="1">
      <alignment vertical="center"/>
    </xf>
    <xf numFmtId="3" fontId="4" fillId="0" borderId="13" xfId="0" applyNumberFormat="1" applyFont="1" applyFill="1" applyBorder="1" applyAlignment="1">
      <alignment horizontal="right" vertical="center"/>
    </xf>
    <xf numFmtId="0" fontId="4" fillId="0" borderId="13" xfId="0" applyFont="1" applyFill="1" applyBorder="1" applyAlignment="1">
      <alignment horizontal="left" vertical="center"/>
    </xf>
    <xf numFmtId="0" fontId="4" fillId="0" borderId="16" xfId="0" applyFont="1" applyFill="1" applyBorder="1">
      <alignment vertical="center"/>
    </xf>
    <xf numFmtId="3" fontId="4" fillId="0" borderId="16" xfId="0" applyNumberFormat="1" applyFont="1" applyFill="1" applyBorder="1" applyAlignment="1">
      <alignment horizontal="right" vertical="center"/>
    </xf>
    <xf numFmtId="0" fontId="4" fillId="0" borderId="16" xfId="0" applyFont="1" applyFill="1" applyBorder="1" applyAlignment="1">
      <alignment horizontal="left" vertical="center"/>
    </xf>
    <xf numFmtId="0" fontId="4" fillId="0" borderId="14" xfId="0" applyFont="1" applyFill="1" applyBorder="1">
      <alignment vertical="center"/>
    </xf>
    <xf numFmtId="3" fontId="4" fillId="0" borderId="14" xfId="0" applyNumberFormat="1" applyFont="1" applyFill="1" applyBorder="1" applyAlignment="1">
      <alignment horizontal="right" vertical="center"/>
    </xf>
    <xf numFmtId="0" fontId="4" fillId="0" borderId="14" xfId="0" applyFont="1" applyFill="1" applyBorder="1" applyAlignment="1">
      <alignment horizontal="left" vertical="center"/>
    </xf>
    <xf numFmtId="0" fontId="4" fillId="0" borderId="39" xfId="0" applyFont="1" applyFill="1" applyBorder="1" applyAlignment="1">
      <alignment horizontal="left" vertical="center"/>
    </xf>
    <xf numFmtId="0" fontId="7" fillId="0" borderId="41" xfId="0" applyFont="1" applyFill="1" applyBorder="1">
      <alignment vertical="center"/>
    </xf>
    <xf numFmtId="3" fontId="7" fillId="0" borderId="38" xfId="0" applyNumberFormat="1" applyFont="1" applyFill="1" applyBorder="1" applyAlignment="1">
      <alignment horizontal="right" vertical="center"/>
    </xf>
    <xf numFmtId="0" fontId="4" fillId="0" borderId="4" xfId="0" applyFont="1" applyFill="1" applyBorder="1">
      <alignment vertical="center"/>
    </xf>
    <xf numFmtId="3" fontId="4" fillId="0" borderId="11" xfId="0" applyNumberFormat="1" applyFont="1" applyFill="1" applyBorder="1">
      <alignment vertical="center"/>
    </xf>
    <xf numFmtId="0" fontId="4" fillId="0" borderId="7" xfId="0" applyFont="1" applyFill="1" applyBorder="1">
      <alignment vertical="center"/>
    </xf>
    <xf numFmtId="3" fontId="4" fillId="0" borderId="14" xfId="0" applyNumberFormat="1" applyFont="1" applyFill="1" applyBorder="1">
      <alignment vertical="center"/>
    </xf>
    <xf numFmtId="0" fontId="4" fillId="0" borderId="15" xfId="0" applyFont="1" applyFill="1" applyBorder="1">
      <alignment vertical="center"/>
    </xf>
    <xf numFmtId="3" fontId="4" fillId="0" borderId="15" xfId="0" applyNumberFormat="1" applyFont="1" applyFill="1" applyBorder="1">
      <alignment vertical="center"/>
    </xf>
    <xf numFmtId="0" fontId="4" fillId="0" borderId="12" xfId="0" applyFont="1" applyFill="1" applyBorder="1">
      <alignment vertical="center"/>
    </xf>
    <xf numFmtId="3" fontId="4" fillId="0" borderId="13" xfId="0" applyNumberFormat="1" applyFont="1" applyFill="1" applyBorder="1">
      <alignment vertical="center"/>
    </xf>
    <xf numFmtId="0" fontId="4" fillId="0" borderId="5" xfId="0" applyFont="1" applyFill="1" applyBorder="1">
      <alignment vertical="center"/>
    </xf>
    <xf numFmtId="0" fontId="4" fillId="0" borderId="8" xfId="0" applyFont="1" applyFill="1" applyBorder="1">
      <alignment vertical="center"/>
    </xf>
    <xf numFmtId="3" fontId="4" fillId="0" borderId="16" xfId="0" applyNumberFormat="1" applyFont="1" applyFill="1" applyBorder="1">
      <alignment vertical="center"/>
    </xf>
    <xf numFmtId="0" fontId="4" fillId="0" borderId="18" xfId="0" applyFont="1" applyFill="1" applyBorder="1">
      <alignment vertical="center"/>
    </xf>
    <xf numFmtId="0" fontId="4" fillId="0" borderId="39" xfId="0" applyFont="1" applyFill="1" applyBorder="1">
      <alignment vertical="center"/>
    </xf>
    <xf numFmtId="0" fontId="7" fillId="0" borderId="37" xfId="0" applyFont="1" applyFill="1" applyBorder="1">
      <alignment vertical="center"/>
    </xf>
    <xf numFmtId="3" fontId="7" fillId="0" borderId="38" xfId="0" applyNumberFormat="1" applyFont="1" applyFill="1" applyBorder="1">
      <alignment vertical="center"/>
    </xf>
    <xf numFmtId="0" fontId="7" fillId="0" borderId="39" xfId="0" applyFont="1" applyFill="1" applyBorder="1">
      <alignment vertical="center"/>
    </xf>
    <xf numFmtId="0" fontId="4" fillId="0" borderId="6" xfId="0" applyFont="1" applyFill="1" applyBorder="1">
      <alignment vertical="center"/>
    </xf>
    <xf numFmtId="3" fontId="4" fillId="0" borderId="17" xfId="0" applyNumberFormat="1" applyFont="1" applyFill="1" applyBorder="1">
      <alignment vertical="center"/>
    </xf>
    <xf numFmtId="0" fontId="4" fillId="0" borderId="17" xfId="0" applyFont="1" applyFill="1" applyBorder="1">
      <alignment vertical="center"/>
    </xf>
    <xf numFmtId="3" fontId="4" fillId="0" borderId="12" xfId="0" applyNumberFormat="1" applyFont="1" applyFill="1" applyBorder="1">
      <alignment vertical="center"/>
    </xf>
    <xf numFmtId="0" fontId="4" fillId="0" borderId="17" xfId="0" quotePrefix="1" applyFont="1" applyFill="1" applyBorder="1" applyAlignment="1">
      <alignment horizontal="left" vertical="center"/>
    </xf>
    <xf numFmtId="0" fontId="7" fillId="0" borderId="39" xfId="0" quotePrefix="1"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33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63500</xdr:colOff>
      <xdr:row>8</xdr:row>
      <xdr:rowOff>31750</xdr:rowOff>
    </xdr:from>
    <xdr:ext cx="5357108" cy="1036694"/>
    <xdr:sp macro="" textlink="">
      <xdr:nvSpPr>
        <xdr:cNvPr id="2" name="テキスト ボックス 1">
          <a:extLst>
            <a:ext uri="{FF2B5EF4-FFF2-40B4-BE49-F238E27FC236}">
              <a16:creationId xmlns:a16="http://schemas.microsoft.com/office/drawing/2014/main" id="{26B99D58-88CC-28BB-D6E1-02AB6018072A}"/>
            </a:ext>
          </a:extLst>
        </xdr:cNvPr>
        <xdr:cNvSpPr txBox="1"/>
      </xdr:nvSpPr>
      <xdr:spPr>
        <a:xfrm>
          <a:off x="5975350" y="1987550"/>
          <a:ext cx="5357108" cy="103669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特定の個人や団体の事業活動の支援に繋がっていないか？（目的は広報の支援）</a:t>
          </a:r>
        </a:p>
        <a:p>
          <a:r>
            <a:rPr kumimoji="1" lang="ja-JP" altLang="en-US" sz="1100"/>
            <a:t>　・</a:t>
          </a:r>
          <a:r>
            <a:rPr kumimoji="1" lang="en-US" altLang="ja-JP" sz="1100"/>
            <a:t>GKP</a:t>
          </a:r>
          <a:r>
            <a:rPr kumimoji="1" lang="ja-JP" altLang="en-US" sz="1100"/>
            <a:t>以外の個人・法人・団体の事業費等の支援につながる費用は計上しない。</a:t>
          </a:r>
        </a:p>
        <a:p>
          <a:r>
            <a:rPr kumimoji="1" lang="ja-JP" altLang="en-US" sz="1100"/>
            <a:t>　・</a:t>
          </a:r>
          <a:r>
            <a:rPr kumimoji="1" lang="en-US" altLang="ja-JP" sz="1100"/>
            <a:t>GKP</a:t>
          </a:r>
          <a:r>
            <a:rPr kumimoji="1" lang="ja-JP" altLang="en-US" sz="1100"/>
            <a:t>以外の個人・法人・団体の事業を広報する費用は計上しない。</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3</xdr:col>
      <xdr:colOff>247650</xdr:colOff>
      <xdr:row>23</xdr:row>
      <xdr:rowOff>127000</xdr:rowOff>
    </xdr:from>
    <xdr:ext cx="2300630" cy="564514"/>
    <xdr:sp macro="" textlink="">
      <xdr:nvSpPr>
        <xdr:cNvPr id="2" name="テキスト ボックス 1">
          <a:extLst>
            <a:ext uri="{FF2B5EF4-FFF2-40B4-BE49-F238E27FC236}">
              <a16:creationId xmlns:a16="http://schemas.microsoft.com/office/drawing/2014/main" id="{9D460D59-1C3D-4AD4-8E77-2C29A0A99939}"/>
            </a:ext>
          </a:extLst>
        </xdr:cNvPr>
        <xdr:cNvSpPr txBox="1"/>
      </xdr:nvSpPr>
      <xdr:spPr>
        <a:xfrm>
          <a:off x="3829050" y="4940300"/>
          <a:ext cx="2300630"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協賛企業を募ることはできないか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76200</xdr:colOff>
      <xdr:row>21</xdr:row>
      <xdr:rowOff>95250</xdr:rowOff>
    </xdr:from>
    <xdr:ext cx="2582758" cy="564514"/>
    <xdr:sp macro="" textlink="">
      <xdr:nvSpPr>
        <xdr:cNvPr id="2" name="テキスト ボックス 1">
          <a:extLst>
            <a:ext uri="{FF2B5EF4-FFF2-40B4-BE49-F238E27FC236}">
              <a16:creationId xmlns:a16="http://schemas.microsoft.com/office/drawing/2014/main" id="{1EF2EF1D-33B7-433E-B8F3-534780441BA7}"/>
            </a:ext>
          </a:extLst>
        </xdr:cNvPr>
        <xdr:cNvSpPr txBox="1"/>
      </xdr:nvSpPr>
      <xdr:spPr>
        <a:xfrm>
          <a:off x="5988050" y="4527550"/>
          <a:ext cx="2582758"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水の天使が必要か（費用対効果は？）</a:t>
          </a:r>
        </a:p>
      </xdr:txBody>
    </xdr:sp>
    <xdr:clientData/>
  </xdr:oneCellAnchor>
  <xdr:oneCellAnchor>
    <xdr:from>
      <xdr:col>4</xdr:col>
      <xdr:colOff>82550</xdr:colOff>
      <xdr:row>28</xdr:row>
      <xdr:rowOff>95250</xdr:rowOff>
    </xdr:from>
    <xdr:ext cx="3005951" cy="800604"/>
    <xdr:sp macro="" textlink="">
      <xdr:nvSpPr>
        <xdr:cNvPr id="3" name="テキスト ボックス 2">
          <a:extLst>
            <a:ext uri="{FF2B5EF4-FFF2-40B4-BE49-F238E27FC236}">
              <a16:creationId xmlns:a16="http://schemas.microsoft.com/office/drawing/2014/main" id="{0DDB504E-3E6C-423A-A67F-B1F132BD6B8F}"/>
            </a:ext>
          </a:extLst>
        </xdr:cNvPr>
        <xdr:cNvSpPr txBox="1"/>
      </xdr:nvSpPr>
      <xdr:spPr>
        <a:xfrm>
          <a:off x="5994400" y="5759450"/>
          <a:ext cx="3005951" cy="80060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ベルティは参加企業で調達できないか</a:t>
          </a:r>
        </a:p>
        <a:p>
          <a:r>
            <a:rPr kumimoji="1" lang="ja-JP" altLang="en-US" sz="1100"/>
            <a:t>参加企業に対して協賛金をお願いできないか</a:t>
          </a:r>
        </a:p>
      </xdr:txBody>
    </xdr:sp>
    <xdr:clientData/>
  </xdr:oneCellAnchor>
  <xdr:oneCellAnchor>
    <xdr:from>
      <xdr:col>1</xdr:col>
      <xdr:colOff>31750</xdr:colOff>
      <xdr:row>34</xdr:row>
      <xdr:rowOff>127000</xdr:rowOff>
    </xdr:from>
    <xdr:ext cx="6109365" cy="2861553"/>
    <xdr:sp macro="" textlink="">
      <xdr:nvSpPr>
        <xdr:cNvPr id="4" name="テキスト ボックス 3">
          <a:extLst>
            <a:ext uri="{FF2B5EF4-FFF2-40B4-BE49-F238E27FC236}">
              <a16:creationId xmlns:a16="http://schemas.microsoft.com/office/drawing/2014/main" id="{41962CDB-0D2C-CD2C-5D27-863EE8139A98}"/>
            </a:ext>
          </a:extLst>
        </xdr:cNvPr>
        <xdr:cNvSpPr txBox="1"/>
      </xdr:nvSpPr>
      <xdr:spPr>
        <a:xfrm>
          <a:off x="228600" y="6851650"/>
          <a:ext cx="6109365" cy="286155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水の天使、交通費の一部、ノベルティ費を削減した内容で予算を再申請いたします。</a:t>
          </a:r>
        </a:p>
        <a:p>
          <a:r>
            <a:rPr kumimoji="1" lang="ja-JP" altLang="en-US" sz="1100"/>
            <a:t>未来会としては、</a:t>
          </a:r>
          <a:r>
            <a:rPr kumimoji="1" lang="en-US" altLang="ja-JP" sz="1100"/>
            <a:t>GKP</a:t>
          </a:r>
          <a:r>
            <a:rPr kumimoji="1" lang="ja-JP" altLang="en-US" sz="1100"/>
            <a:t>財源の現状を踏まえ、与えられた予算の範囲内で実現可能な内容を実施</a:t>
          </a:r>
        </a:p>
        <a:p>
          <a:r>
            <a:rPr kumimoji="1" lang="ja-JP" altLang="en-US" sz="1100"/>
            <a:t>する思想のため、更に削減が必要でしたらこの限りではありません。</a:t>
          </a:r>
        </a:p>
        <a:p>
          <a:r>
            <a:rPr kumimoji="1" lang="ja-JP" altLang="en-US" sz="1100"/>
            <a:t>水の天使やノベルティはより印象を深めるためのコンテンツとして活用しておりましたが、</a:t>
          </a:r>
        </a:p>
        <a:p>
          <a:r>
            <a:rPr kumimoji="1" lang="ja-JP" altLang="en-US" sz="1100"/>
            <a:t>なくてもイベントは実施可能です。</a:t>
          </a:r>
        </a:p>
        <a:p>
          <a:r>
            <a:rPr kumimoji="1" lang="ja-JP" altLang="en-US" sz="1100"/>
            <a:t>それよりも身の丈にあった活動を継続的に実施することが重要ではないかと考えております。</a:t>
          </a:r>
        </a:p>
        <a:p>
          <a:endParaRPr kumimoji="1" lang="ja-JP" altLang="en-US" sz="1100"/>
        </a:p>
        <a:p>
          <a:r>
            <a:rPr kumimoji="1" lang="ja-JP" altLang="en-US" sz="1100"/>
            <a:t>また、ご提案いただきました協賛金導入の可能性につきましては、現在も交通費や送料などが</a:t>
          </a:r>
        </a:p>
        <a:p>
          <a:r>
            <a:rPr kumimoji="1" lang="ja-JP" altLang="en-US" sz="1100"/>
            <a:t>手弁当で、更に</a:t>
          </a:r>
        </a:p>
        <a:p>
          <a:r>
            <a:rPr kumimoji="1" lang="ja-JP" altLang="en-US" sz="1100"/>
            <a:t>・参加企業から協賛金を集める</a:t>
          </a:r>
        </a:p>
        <a:p>
          <a:r>
            <a:rPr kumimoji="1" lang="ja-JP" altLang="en-US" sz="1100"/>
            <a:t>・参加していない企業から協賛金を集める</a:t>
          </a:r>
        </a:p>
        <a:p>
          <a:r>
            <a:rPr kumimoji="1" lang="ja-JP" altLang="en-US" sz="1100"/>
            <a:t>などは、メンバーの負担を増やすと考えられ、難しいのではとの見解です。</a:t>
          </a:r>
        </a:p>
      </xdr:txBody>
    </xdr:sp>
    <xdr:clientData/>
  </xdr:oneCellAnchor>
  <xdr:twoCellAnchor editAs="oneCell">
    <xdr:from>
      <xdr:col>1</xdr:col>
      <xdr:colOff>25400</xdr:colOff>
      <xdr:row>55</xdr:row>
      <xdr:rowOff>12700</xdr:rowOff>
    </xdr:from>
    <xdr:to>
      <xdr:col>4</xdr:col>
      <xdr:colOff>438465</xdr:colOff>
      <xdr:row>71</xdr:row>
      <xdr:rowOff>133492</xdr:rowOff>
    </xdr:to>
    <xdr:pic>
      <xdr:nvPicPr>
        <xdr:cNvPr id="5" name="図 4">
          <a:extLst>
            <a:ext uri="{FF2B5EF4-FFF2-40B4-BE49-F238E27FC236}">
              <a16:creationId xmlns:a16="http://schemas.microsoft.com/office/drawing/2014/main" id="{C0DA96FD-B394-B29F-7E50-DB32B07A1A0F}"/>
            </a:ext>
          </a:extLst>
        </xdr:cNvPr>
        <xdr:cNvPicPr>
          <a:picLocks noChangeAspect="1"/>
        </xdr:cNvPicPr>
      </xdr:nvPicPr>
      <xdr:blipFill>
        <a:blip xmlns:r="http://schemas.openxmlformats.org/officeDocument/2006/relationships" r:embed="rId1"/>
        <a:stretch>
          <a:fillRect/>
        </a:stretch>
      </xdr:blipFill>
      <xdr:spPr>
        <a:xfrm>
          <a:off x="222250" y="9632950"/>
          <a:ext cx="6128065" cy="2762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4</xdr:col>
      <xdr:colOff>44450</xdr:colOff>
      <xdr:row>20</xdr:row>
      <xdr:rowOff>95250</xdr:rowOff>
    </xdr:from>
    <xdr:ext cx="3288080" cy="800604"/>
    <xdr:sp macro="" textlink="">
      <xdr:nvSpPr>
        <xdr:cNvPr id="2" name="テキスト ボックス 1">
          <a:extLst>
            <a:ext uri="{FF2B5EF4-FFF2-40B4-BE49-F238E27FC236}">
              <a16:creationId xmlns:a16="http://schemas.microsoft.com/office/drawing/2014/main" id="{B9EE9FAC-2260-4FBA-A429-1F6610064A07}"/>
            </a:ext>
          </a:extLst>
        </xdr:cNvPr>
        <xdr:cNvSpPr txBox="1"/>
      </xdr:nvSpPr>
      <xdr:spPr>
        <a:xfrm>
          <a:off x="5981700" y="4337050"/>
          <a:ext cx="3288080" cy="80060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水の天使が必要か（費用対効果は？）</a:t>
          </a:r>
          <a:endParaRPr kumimoji="1" lang="en-US" altLang="ja-JP" sz="1100"/>
        </a:p>
        <a:p>
          <a:r>
            <a:rPr kumimoji="1" lang="ja-JP" altLang="en-US" sz="1100"/>
            <a:t>協賛企業との分担金の割合を明確化する必要あり</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387350</xdr:colOff>
      <xdr:row>9</xdr:row>
      <xdr:rowOff>165100</xdr:rowOff>
    </xdr:from>
    <xdr:ext cx="1595309" cy="564514"/>
    <xdr:sp macro="" textlink="">
      <xdr:nvSpPr>
        <xdr:cNvPr id="2" name="テキスト ボックス 1">
          <a:extLst>
            <a:ext uri="{FF2B5EF4-FFF2-40B4-BE49-F238E27FC236}">
              <a16:creationId xmlns:a16="http://schemas.microsoft.com/office/drawing/2014/main" id="{2586DD7E-52BD-4C00-B136-4B133EB8265A}"/>
            </a:ext>
          </a:extLst>
        </xdr:cNvPr>
        <xdr:cNvSpPr txBox="1"/>
      </xdr:nvSpPr>
      <xdr:spPr>
        <a:xfrm>
          <a:off x="3987800" y="2311400"/>
          <a:ext cx="1595309"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分担金の根拠を明確化</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215900</xdr:colOff>
      <xdr:row>23</xdr:row>
      <xdr:rowOff>120650</xdr:rowOff>
    </xdr:from>
    <xdr:ext cx="2300630" cy="564514"/>
    <xdr:sp macro="" textlink="">
      <xdr:nvSpPr>
        <xdr:cNvPr id="2" name="テキスト ボックス 1">
          <a:extLst>
            <a:ext uri="{FF2B5EF4-FFF2-40B4-BE49-F238E27FC236}">
              <a16:creationId xmlns:a16="http://schemas.microsoft.com/office/drawing/2014/main" id="{010619F3-7EB5-4209-A72A-74F297F4D7FF}"/>
            </a:ext>
          </a:extLst>
        </xdr:cNvPr>
        <xdr:cNvSpPr txBox="1"/>
      </xdr:nvSpPr>
      <xdr:spPr>
        <a:xfrm>
          <a:off x="3816350" y="4933950"/>
          <a:ext cx="2300630"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小中学生のみの支給にできないか</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4</xdr:col>
      <xdr:colOff>171450</xdr:colOff>
      <xdr:row>19</xdr:row>
      <xdr:rowOff>184150</xdr:rowOff>
    </xdr:from>
    <xdr:ext cx="2018501" cy="564514"/>
    <xdr:sp macro="" textlink="">
      <xdr:nvSpPr>
        <xdr:cNvPr id="2" name="テキスト ボックス 1">
          <a:extLst>
            <a:ext uri="{FF2B5EF4-FFF2-40B4-BE49-F238E27FC236}">
              <a16:creationId xmlns:a16="http://schemas.microsoft.com/office/drawing/2014/main" id="{442D1F1C-1C0A-4AB0-B213-2EA408E14B0B}"/>
            </a:ext>
          </a:extLst>
        </xdr:cNvPr>
        <xdr:cNvSpPr txBox="1"/>
      </xdr:nvSpPr>
      <xdr:spPr>
        <a:xfrm>
          <a:off x="6121400" y="4235450"/>
          <a:ext cx="2018501"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所属団体にて負担できないか</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914400</xdr:colOff>
      <xdr:row>22</xdr:row>
      <xdr:rowOff>133350</xdr:rowOff>
    </xdr:from>
    <xdr:ext cx="1595309" cy="564514"/>
    <xdr:sp macro="" textlink="">
      <xdr:nvSpPr>
        <xdr:cNvPr id="2" name="テキスト ボックス 1">
          <a:extLst>
            <a:ext uri="{FF2B5EF4-FFF2-40B4-BE49-F238E27FC236}">
              <a16:creationId xmlns:a16="http://schemas.microsoft.com/office/drawing/2014/main" id="{63CCD78F-9380-4DAB-B83C-E8E50F11886A}"/>
            </a:ext>
          </a:extLst>
        </xdr:cNvPr>
        <xdr:cNvSpPr txBox="1"/>
      </xdr:nvSpPr>
      <xdr:spPr>
        <a:xfrm>
          <a:off x="4514850" y="4756150"/>
          <a:ext cx="1595309"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出展料を貰えないのか</a:t>
          </a:r>
        </a:p>
      </xdr:txBody>
    </xdr:sp>
    <xdr:clientData/>
  </xdr:oneCellAnchor>
  <xdr:oneCellAnchor>
    <xdr:from>
      <xdr:col>3</xdr:col>
      <xdr:colOff>793750</xdr:colOff>
      <xdr:row>27</xdr:row>
      <xdr:rowOff>19050</xdr:rowOff>
    </xdr:from>
    <xdr:ext cx="2300630" cy="564514"/>
    <xdr:sp macro="" textlink="">
      <xdr:nvSpPr>
        <xdr:cNvPr id="3" name="テキスト ボックス 2">
          <a:extLst>
            <a:ext uri="{FF2B5EF4-FFF2-40B4-BE49-F238E27FC236}">
              <a16:creationId xmlns:a16="http://schemas.microsoft.com/office/drawing/2014/main" id="{8C2B15CF-DF97-4590-A6CB-1F21D276D223}"/>
            </a:ext>
          </a:extLst>
        </xdr:cNvPr>
        <xdr:cNvSpPr txBox="1"/>
      </xdr:nvSpPr>
      <xdr:spPr>
        <a:xfrm>
          <a:off x="4394200" y="5537200"/>
          <a:ext cx="2300630"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ボランティアスタッフのみ支給に</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298450</xdr:colOff>
      <xdr:row>25</xdr:row>
      <xdr:rowOff>25400</xdr:rowOff>
    </xdr:from>
    <xdr:ext cx="1320233" cy="564514"/>
    <xdr:sp macro="" textlink="">
      <xdr:nvSpPr>
        <xdr:cNvPr id="2" name="テキスト ボックス 1">
          <a:extLst>
            <a:ext uri="{FF2B5EF4-FFF2-40B4-BE49-F238E27FC236}">
              <a16:creationId xmlns:a16="http://schemas.microsoft.com/office/drawing/2014/main" id="{C4D66697-6B1C-42F5-A285-BBF658B7673F}"/>
            </a:ext>
          </a:extLst>
        </xdr:cNvPr>
        <xdr:cNvSpPr txBox="1"/>
      </xdr:nvSpPr>
      <xdr:spPr>
        <a:xfrm>
          <a:off x="3898900" y="5207000"/>
          <a:ext cx="1320233"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配信用</a:t>
          </a:r>
          <a:r>
            <a:rPr kumimoji="1" lang="en-US" altLang="ja-JP" sz="1100"/>
            <a:t>PC</a:t>
          </a:r>
          <a:r>
            <a:rPr kumimoji="1" lang="ja-JP" altLang="en-US" sz="1100"/>
            <a:t>周辺機器</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4</xdr:col>
      <xdr:colOff>146050</xdr:colOff>
      <xdr:row>21</xdr:row>
      <xdr:rowOff>19050</xdr:rowOff>
    </xdr:from>
    <xdr:ext cx="2300630" cy="564514"/>
    <xdr:sp macro="" textlink="">
      <xdr:nvSpPr>
        <xdr:cNvPr id="2" name="テキスト ボックス 1">
          <a:extLst>
            <a:ext uri="{FF2B5EF4-FFF2-40B4-BE49-F238E27FC236}">
              <a16:creationId xmlns:a16="http://schemas.microsoft.com/office/drawing/2014/main" id="{AF8B29E8-CCE2-4D97-B309-EB515166A9EE}"/>
            </a:ext>
          </a:extLst>
        </xdr:cNvPr>
        <xdr:cNvSpPr txBox="1"/>
      </xdr:nvSpPr>
      <xdr:spPr>
        <a:xfrm>
          <a:off x="6083300" y="4451350"/>
          <a:ext cx="2300630" cy="56451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■ポイント</a:t>
          </a:r>
          <a:endParaRPr kumimoji="1" lang="en-US" altLang="ja-JP" sz="1100"/>
        </a:p>
        <a:p>
          <a:r>
            <a:rPr kumimoji="1" lang="ja-JP" altLang="en-US" sz="1100"/>
            <a:t>協賛企業を募ることはできないか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3300"/>
    <pageSetUpPr fitToPage="1"/>
  </sheetPr>
  <dimension ref="A1:K52"/>
  <sheetViews>
    <sheetView topLeftCell="A7" zoomScaleNormal="100" workbookViewId="0">
      <selection activeCell="F16" sqref="F16"/>
    </sheetView>
  </sheetViews>
  <sheetFormatPr defaultColWidth="8.83203125" defaultRowHeight="13" x14ac:dyDescent="0.55000000000000004"/>
  <cols>
    <col min="1" max="1" width="2.58203125" style="3" customWidth="1"/>
    <col min="2" max="2" width="32.83203125" style="3" customWidth="1"/>
    <col min="3" max="3" width="11.58203125" style="4" customWidth="1"/>
    <col min="4" max="4" width="30.58203125" style="3" customWidth="1"/>
    <col min="5" max="5" width="8.83203125" style="3"/>
    <col min="6" max="6" width="30.08203125" style="3" customWidth="1"/>
    <col min="7" max="7" width="11.58203125" style="3" customWidth="1"/>
    <col min="8" max="8" width="30.58203125" style="3" customWidth="1"/>
    <col min="9" max="9" width="8.83203125" style="3"/>
    <col min="10" max="10" width="19" style="3" hidden="1" customWidth="1"/>
    <col min="11" max="11" width="23.33203125" style="3" hidden="1" customWidth="1"/>
    <col min="12" max="16384" width="8.83203125" style="3"/>
  </cols>
  <sheetData>
    <row r="1" spans="1:11" ht="19" x14ac:dyDescent="0.55000000000000004">
      <c r="A1" s="1" t="s">
        <v>34</v>
      </c>
      <c r="C1" s="2"/>
      <c r="D1" s="1"/>
      <c r="H1" s="19" t="s">
        <v>32</v>
      </c>
    </row>
    <row r="2" spans="1:11" ht="15" customHeight="1" x14ac:dyDescent="0.55000000000000004"/>
    <row r="3" spans="1:11" ht="30" customHeight="1" x14ac:dyDescent="0.55000000000000004">
      <c r="B3" s="5" t="s">
        <v>2</v>
      </c>
      <c r="C3" s="102" t="s">
        <v>25</v>
      </c>
      <c r="D3" s="103"/>
    </row>
    <row r="4" spans="1:11" ht="30" customHeight="1" x14ac:dyDescent="0.55000000000000004">
      <c r="B4" s="5" t="s">
        <v>1</v>
      </c>
      <c r="C4" s="102" t="s">
        <v>31</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thickBot="1" x14ac:dyDescent="0.6">
      <c r="B8" s="13" t="s">
        <v>3</v>
      </c>
      <c r="C8" s="68" t="s">
        <v>4</v>
      </c>
      <c r="D8" s="68" t="s">
        <v>5</v>
      </c>
      <c r="F8" s="9" t="s">
        <v>6</v>
      </c>
      <c r="G8" s="9" t="s">
        <v>4</v>
      </c>
      <c r="H8" s="12" t="s">
        <v>5</v>
      </c>
    </row>
    <row r="9" spans="1:11" ht="15" customHeight="1" thickTop="1" x14ac:dyDescent="0.55000000000000004">
      <c r="B9" s="115" t="s">
        <v>24</v>
      </c>
      <c r="C9" s="116">
        <f>SUM(D10:D13)</f>
        <v>150000</v>
      </c>
      <c r="D9" s="117"/>
      <c r="F9" s="45"/>
      <c r="G9" s="46"/>
      <c r="H9" s="45"/>
    </row>
    <row r="10" spans="1:11" ht="15" customHeight="1" x14ac:dyDescent="0.55000000000000004">
      <c r="B10" s="118" t="s">
        <v>158</v>
      </c>
      <c r="C10" s="111"/>
      <c r="D10" s="119">
        <v>40000</v>
      </c>
      <c r="F10" s="112"/>
      <c r="G10" s="113"/>
      <c r="H10" s="112"/>
    </row>
    <row r="11" spans="1:11" ht="15" customHeight="1" x14ac:dyDescent="0.55000000000000004">
      <c r="B11" s="118" t="s">
        <v>159</v>
      </c>
      <c r="C11" s="111"/>
      <c r="D11" s="119">
        <v>10000</v>
      </c>
      <c r="F11" s="112"/>
      <c r="G11" s="113"/>
      <c r="H11" s="112"/>
    </row>
    <row r="12" spans="1:11" ht="15" customHeight="1" x14ac:dyDescent="0.55000000000000004">
      <c r="B12" s="118" t="s">
        <v>160</v>
      </c>
      <c r="C12" s="111"/>
      <c r="D12" s="119">
        <v>50000</v>
      </c>
      <c r="F12" s="112"/>
      <c r="G12" s="113"/>
      <c r="H12" s="112"/>
    </row>
    <row r="13" spans="1:11" ht="15" customHeight="1" x14ac:dyDescent="0.55000000000000004">
      <c r="B13" s="118" t="s">
        <v>161</v>
      </c>
      <c r="C13" s="111"/>
      <c r="D13" s="119">
        <v>50000</v>
      </c>
      <c r="F13" s="112"/>
      <c r="G13" s="113"/>
      <c r="H13" s="112"/>
    </row>
    <row r="14" spans="1:11" ht="15" customHeight="1" x14ac:dyDescent="0.55000000000000004">
      <c r="B14" s="120" t="s">
        <v>26</v>
      </c>
      <c r="C14" s="114">
        <f>SUM(D15:D16)</f>
        <v>50000</v>
      </c>
      <c r="D14" s="121"/>
      <c r="F14" s="47"/>
      <c r="G14" s="48"/>
      <c r="H14" s="47"/>
    </row>
    <row r="15" spans="1:11" ht="15" customHeight="1" x14ac:dyDescent="0.55000000000000004">
      <c r="B15" s="118" t="s">
        <v>162</v>
      </c>
      <c r="C15" s="111"/>
      <c r="D15" s="119">
        <v>25000</v>
      </c>
      <c r="F15" s="47"/>
      <c r="G15" s="48"/>
      <c r="H15" s="47"/>
    </row>
    <row r="16" spans="1:11" ht="15" customHeight="1" thickBot="1" x14ac:dyDescent="0.6">
      <c r="B16" s="122" t="s">
        <v>163</v>
      </c>
      <c r="C16" s="123"/>
      <c r="D16" s="124">
        <v>25000</v>
      </c>
      <c r="F16" s="47"/>
      <c r="G16" s="48"/>
      <c r="H16" s="47"/>
    </row>
    <row r="17" spans="2:8" ht="15" customHeight="1" thickTop="1" x14ac:dyDescent="0.55000000000000004">
      <c r="B17" s="69" t="s">
        <v>29</v>
      </c>
      <c r="C17" s="70">
        <v>120000</v>
      </c>
      <c r="D17" s="71"/>
      <c r="F17" s="47"/>
      <c r="G17" s="48"/>
      <c r="H17" s="47"/>
    </row>
    <row r="18" spans="2:8" ht="15" customHeight="1" thickBot="1" x14ac:dyDescent="0.6">
      <c r="B18" s="76" t="s">
        <v>33</v>
      </c>
      <c r="C18" s="77">
        <v>20000</v>
      </c>
      <c r="D18" s="78"/>
      <c r="F18" s="47"/>
      <c r="G18" s="48"/>
      <c r="H18" s="47"/>
    </row>
    <row r="19" spans="2:8" ht="15" customHeight="1" thickTop="1" x14ac:dyDescent="0.55000000000000004">
      <c r="B19" s="115" t="s">
        <v>30</v>
      </c>
      <c r="C19" s="116">
        <v>20000</v>
      </c>
      <c r="D19" s="125" t="s">
        <v>164</v>
      </c>
      <c r="F19" s="47"/>
      <c r="G19" s="48"/>
      <c r="H19" s="47"/>
    </row>
    <row r="20" spans="2:8" ht="15" customHeight="1" x14ac:dyDescent="0.55000000000000004">
      <c r="B20" s="126" t="s">
        <v>28</v>
      </c>
      <c r="C20" s="79">
        <v>45000</v>
      </c>
      <c r="D20" s="127" t="s">
        <v>165</v>
      </c>
      <c r="F20" s="47"/>
      <c r="G20" s="48"/>
      <c r="H20" s="47"/>
    </row>
    <row r="21" spans="2:8" ht="15" customHeight="1" thickBot="1" x14ac:dyDescent="0.6">
      <c r="B21" s="128" t="s">
        <v>27</v>
      </c>
      <c r="C21" s="129">
        <v>15000</v>
      </c>
      <c r="D21" s="130" t="s">
        <v>166</v>
      </c>
      <c r="F21" s="47"/>
      <c r="G21" s="48"/>
      <c r="H21" s="47"/>
    </row>
    <row r="22" spans="2:8" ht="15" customHeight="1" thickTop="1" x14ac:dyDescent="0.55000000000000004">
      <c r="B22" s="69"/>
      <c r="C22" s="70"/>
      <c r="D22" s="71"/>
      <c r="F22" s="47"/>
      <c r="G22" s="48"/>
      <c r="H22" s="47"/>
    </row>
    <row r="23" spans="2:8" ht="15" customHeight="1" x14ac:dyDescent="0.55000000000000004">
      <c r="B23" s="73"/>
      <c r="C23" s="74"/>
      <c r="D23" s="75"/>
      <c r="F23" s="49"/>
      <c r="G23" s="50"/>
      <c r="H23" s="49"/>
    </row>
    <row r="24" spans="2:8" ht="15" customHeight="1" x14ac:dyDescent="0.55000000000000004">
      <c r="B24" s="17" t="s">
        <v>0</v>
      </c>
      <c r="C24" s="21">
        <f>SUM(C9:C23)</f>
        <v>420000</v>
      </c>
      <c r="D24" s="16"/>
      <c r="F24" s="16" t="s">
        <v>0</v>
      </c>
      <c r="G24" s="15">
        <f>SUM(G9:G23)</f>
        <v>0</v>
      </c>
      <c r="H24" s="14"/>
    </row>
    <row r="25" spans="2:8" ht="15" customHeight="1" x14ac:dyDescent="0.55000000000000004">
      <c r="C25" s="18" t="s">
        <v>9</v>
      </c>
      <c r="G25" s="18" t="s">
        <v>9</v>
      </c>
    </row>
    <row r="26" spans="2:8" ht="15" customHeight="1" x14ac:dyDescent="0.55000000000000004">
      <c r="B26" s="6" t="s">
        <v>11</v>
      </c>
      <c r="C26" s="10"/>
      <c r="D26" s="20" t="s">
        <v>12</v>
      </c>
      <c r="F26" s="3" t="s">
        <v>8</v>
      </c>
    </row>
    <row r="27" spans="2:8" ht="15" customHeight="1" x14ac:dyDescent="0.55000000000000004">
      <c r="B27" s="13" t="s">
        <v>3</v>
      </c>
      <c r="C27" s="9" t="s">
        <v>4</v>
      </c>
      <c r="D27" s="9" t="s">
        <v>5</v>
      </c>
      <c r="F27" s="9" t="s">
        <v>3</v>
      </c>
      <c r="G27" s="9" t="s">
        <v>4</v>
      </c>
      <c r="H27" s="12" t="s">
        <v>5</v>
      </c>
    </row>
    <row r="28" spans="2:8" ht="15" customHeight="1" x14ac:dyDescent="0.55000000000000004">
      <c r="B28" s="34"/>
      <c r="C28" s="35"/>
      <c r="D28" s="25"/>
      <c r="F28" s="45"/>
      <c r="G28" s="46"/>
      <c r="H28" s="45"/>
    </row>
    <row r="29" spans="2:8" ht="15" customHeight="1" x14ac:dyDescent="0.55000000000000004">
      <c r="B29" s="36"/>
      <c r="C29" s="37"/>
      <c r="D29" s="28"/>
      <c r="F29" s="47"/>
      <c r="G29" s="48"/>
      <c r="H29" s="47"/>
    </row>
    <row r="30" spans="2:8" ht="15" customHeight="1" x14ac:dyDescent="0.55000000000000004">
      <c r="B30" s="36"/>
      <c r="C30" s="37"/>
      <c r="D30" s="38"/>
      <c r="F30" s="47"/>
      <c r="G30" s="48"/>
      <c r="H30" s="47"/>
    </row>
    <row r="31" spans="2:8" x14ac:dyDescent="0.55000000000000004">
      <c r="B31" s="36"/>
      <c r="C31" s="39"/>
      <c r="D31" s="40"/>
      <c r="F31" s="47"/>
      <c r="G31" s="48"/>
      <c r="H31" s="47"/>
    </row>
    <row r="32" spans="2:8" x14ac:dyDescent="0.55000000000000004">
      <c r="B32" s="36"/>
      <c r="C32" s="41"/>
      <c r="D32" s="40"/>
      <c r="F32" s="47"/>
      <c r="G32" s="48"/>
      <c r="H32" s="47"/>
    </row>
    <row r="33" spans="2:8" x14ac:dyDescent="0.55000000000000004">
      <c r="B33" s="36"/>
      <c r="C33" s="41"/>
      <c r="D33" s="40"/>
      <c r="F33" s="47"/>
      <c r="G33" s="48"/>
      <c r="H33" s="47"/>
    </row>
    <row r="34" spans="2:8" x14ac:dyDescent="0.55000000000000004">
      <c r="B34" s="36"/>
      <c r="C34" s="41"/>
      <c r="D34" s="40"/>
      <c r="F34" s="47"/>
      <c r="G34" s="48"/>
      <c r="H34" s="47"/>
    </row>
    <row r="35" spans="2:8" x14ac:dyDescent="0.55000000000000004">
      <c r="B35" s="42"/>
      <c r="C35" s="41"/>
      <c r="D35" s="40"/>
      <c r="F35" s="47"/>
      <c r="G35" s="48"/>
      <c r="H35" s="47"/>
    </row>
    <row r="36" spans="2:8" x14ac:dyDescent="0.55000000000000004">
      <c r="B36" s="43"/>
      <c r="C36" s="44"/>
      <c r="D36" s="31"/>
      <c r="F36" s="49"/>
      <c r="G36" s="50"/>
      <c r="H36" s="49"/>
    </row>
    <row r="37" spans="2:8" ht="15" customHeight="1" x14ac:dyDescent="0.55000000000000004">
      <c r="B37" s="17" t="s">
        <v>0</v>
      </c>
      <c r="C37" s="22">
        <f>SUM(C28:C36)</f>
        <v>0</v>
      </c>
      <c r="D37" s="5"/>
      <c r="F37" s="16" t="s">
        <v>0</v>
      </c>
      <c r="G37" s="15">
        <f>SUM(G28:G36)</f>
        <v>0</v>
      </c>
      <c r="H37" s="14"/>
    </row>
    <row r="38" spans="2:8" ht="15" customHeight="1" x14ac:dyDescent="0.55000000000000004">
      <c r="C38" s="18" t="s">
        <v>9</v>
      </c>
      <c r="G38" s="18" t="s">
        <v>9</v>
      </c>
    </row>
    <row r="39" spans="2:8" ht="15" customHeight="1" x14ac:dyDescent="0.55000000000000004"/>
    <row r="40" spans="2:8" ht="15" customHeight="1" x14ac:dyDescent="0.55000000000000004"/>
    <row r="41" spans="2:8" ht="15" customHeight="1" x14ac:dyDescent="0.55000000000000004">
      <c r="G41" s="51"/>
      <c r="H41" s="3" t="s">
        <v>21</v>
      </c>
    </row>
    <row r="42" spans="2:8" ht="15" customHeight="1" x14ac:dyDescent="0.55000000000000004">
      <c r="G42" s="52"/>
      <c r="H42" s="3" t="s">
        <v>22</v>
      </c>
    </row>
    <row r="43" spans="2:8" ht="15" customHeight="1" x14ac:dyDescent="0.55000000000000004"/>
    <row r="44" spans="2:8" ht="15" hidden="1" customHeight="1" x14ac:dyDescent="0.55000000000000004">
      <c r="B44" s="3" t="s">
        <v>16</v>
      </c>
    </row>
    <row r="45" spans="2:8" ht="15" hidden="1" customHeight="1" x14ac:dyDescent="0.55000000000000004">
      <c r="B45" s="23" t="s">
        <v>2</v>
      </c>
      <c r="C45" s="105" t="str">
        <f>IF(C3="","",C3)</f>
        <v>BISTRO下水道チーム</v>
      </c>
      <c r="D45" s="105"/>
    </row>
    <row r="46" spans="2:8" ht="15" hidden="1" customHeight="1" x14ac:dyDescent="0.55000000000000004">
      <c r="B46" s="23" t="s">
        <v>19</v>
      </c>
      <c r="C46" s="106" t="str">
        <f>IF(G4="","",G4)</f>
        <v/>
      </c>
      <c r="D46" s="107"/>
    </row>
    <row r="47" spans="2:8" ht="15" hidden="1" customHeight="1" x14ac:dyDescent="0.55000000000000004">
      <c r="B47" s="23" t="s">
        <v>17</v>
      </c>
      <c r="C47" s="100">
        <f>IF(C46="",C24,IF(C46="GKP口座を利用予定",C24+G24,IF(C46="他口座を利用予定",C24,"")))</f>
        <v>420000</v>
      </c>
      <c r="D47" s="101"/>
    </row>
    <row r="48" spans="2:8" ht="15" hidden="1" customHeight="1" x14ac:dyDescent="0.55000000000000004">
      <c r="B48" s="23" t="s">
        <v>18</v>
      </c>
      <c r="C48" s="100">
        <f>IF(C46="",C37,IF(C46="GKP口座を利用予定",C37+G37,IF(C46="他口座を利用予定",C37,"")))</f>
        <v>0</v>
      </c>
      <c r="D48" s="101"/>
    </row>
    <row r="49" ht="15" customHeight="1" x14ac:dyDescent="0.55000000000000004"/>
    <row r="50" ht="15" customHeight="1" x14ac:dyDescent="0.55000000000000004"/>
    <row r="51" ht="15" customHeight="1" x14ac:dyDescent="0.55000000000000004"/>
    <row r="52" ht="15" customHeight="1" x14ac:dyDescent="0.55000000000000004"/>
  </sheetData>
  <mergeCells count="7">
    <mergeCell ref="C47:D47"/>
    <mergeCell ref="C48:D48"/>
    <mergeCell ref="C3:D3"/>
    <mergeCell ref="C4:D4"/>
    <mergeCell ref="G4:H4"/>
    <mergeCell ref="C45:D45"/>
    <mergeCell ref="C46:D46"/>
  </mergeCells>
  <phoneticPr fontId="1"/>
  <dataValidations count="1">
    <dataValidation type="list" allowBlank="1" showInputMessage="1" showErrorMessage="1" sqref="G4:H4" xr:uid="{F18B7693-5218-4F0A-B5B9-946144E9444B}">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3783B-4797-4279-83CE-6FCCE97D75C3}">
  <sheetPr>
    <tabColor rgb="FFFF3300"/>
    <pageSetUpPr fitToPage="1"/>
  </sheetPr>
  <dimension ref="A1:K46"/>
  <sheetViews>
    <sheetView topLeftCell="A13" zoomScaleNormal="100" workbookViewId="0">
      <selection activeCell="E29" sqref="E29"/>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84</v>
      </c>
      <c r="D3" s="103"/>
    </row>
    <row r="4" spans="1:11" ht="30" customHeight="1" x14ac:dyDescent="0.55000000000000004">
      <c r="B4" s="5" t="s">
        <v>1</v>
      </c>
      <c r="C4" s="102" t="s">
        <v>60</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110000</v>
      </c>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110000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thickBot="1" x14ac:dyDescent="0.6">
      <c r="B21" s="13" t="s">
        <v>3</v>
      </c>
      <c r="C21" s="68" t="s">
        <v>4</v>
      </c>
      <c r="D21" s="68" t="s">
        <v>5</v>
      </c>
      <c r="F21" s="9" t="s">
        <v>3</v>
      </c>
      <c r="G21" s="9" t="s">
        <v>4</v>
      </c>
      <c r="H21" s="12" t="s">
        <v>5</v>
      </c>
    </row>
    <row r="22" spans="2:8" ht="15" customHeight="1" thickTop="1" thickBot="1" x14ac:dyDescent="0.6">
      <c r="B22" s="164" t="s">
        <v>85</v>
      </c>
      <c r="C22" s="165">
        <v>100000</v>
      </c>
      <c r="D22" s="166"/>
      <c r="F22" s="45"/>
      <c r="G22" s="46"/>
      <c r="H22" s="45"/>
    </row>
    <row r="23" spans="2:8" ht="15" customHeight="1" thickTop="1" x14ac:dyDescent="0.55000000000000004">
      <c r="B23" s="162" t="s">
        <v>86</v>
      </c>
      <c r="C23" s="154">
        <v>10000</v>
      </c>
      <c r="D23" s="145" t="s">
        <v>87</v>
      </c>
      <c r="F23" s="47"/>
      <c r="G23" s="48"/>
      <c r="H23" s="47"/>
    </row>
    <row r="24" spans="2:8" ht="15" customHeight="1" x14ac:dyDescent="0.55000000000000004">
      <c r="B24" s="153"/>
      <c r="C24" s="154"/>
      <c r="D24" s="155"/>
      <c r="F24" s="47"/>
      <c r="G24" s="48"/>
      <c r="H24" s="47"/>
    </row>
    <row r="25" spans="2:8" x14ac:dyDescent="0.55000000000000004">
      <c r="B25" s="153"/>
      <c r="C25" s="156"/>
      <c r="D25" s="157"/>
      <c r="F25" s="47"/>
      <c r="G25" s="48"/>
      <c r="H25" s="47"/>
    </row>
    <row r="26" spans="2:8" x14ac:dyDescent="0.55000000000000004">
      <c r="B26" s="153"/>
      <c r="C26" s="158"/>
      <c r="D26" s="157"/>
      <c r="F26" s="47"/>
      <c r="G26" s="48"/>
      <c r="H26" s="47"/>
    </row>
    <row r="27" spans="2:8" x14ac:dyDescent="0.55000000000000004">
      <c r="B27" s="153"/>
      <c r="C27" s="158"/>
      <c r="D27" s="157"/>
      <c r="F27" s="47"/>
      <c r="G27" s="48"/>
      <c r="H27" s="47"/>
    </row>
    <row r="28" spans="2:8" x14ac:dyDescent="0.55000000000000004">
      <c r="B28" s="153"/>
      <c r="C28" s="158"/>
      <c r="D28" s="157"/>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110000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キッチン・バス工業会連携</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110000</v>
      </c>
      <c r="D41" s="101"/>
    </row>
    <row r="42" spans="2:8" ht="15" hidden="1" customHeight="1" x14ac:dyDescent="0.55000000000000004">
      <c r="B42" s="23" t="s">
        <v>18</v>
      </c>
      <c r="C42" s="100">
        <f>IF(C40="",C31,IF(C40="GKP口座を利用予定",C31+G31,IF(C40="他口座を利用予定",C31,"")))</f>
        <v>110000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E0B6515F-6F6C-4CD1-9785-28F95DFE3BAA}">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7600C-6D0B-4973-A853-AC0D2C99376E}">
  <sheetPr>
    <tabColor rgb="FFFF3300"/>
    <pageSetUpPr fitToPage="1"/>
  </sheetPr>
  <dimension ref="A1:K46"/>
  <sheetViews>
    <sheetView topLeftCell="A13" zoomScaleNormal="100" workbookViewId="0">
      <selection activeCell="F22" sqref="F22:G22"/>
    </sheetView>
  </sheetViews>
  <sheetFormatPr defaultColWidth="8.83203125" defaultRowHeight="13" x14ac:dyDescent="0.55000000000000004"/>
  <cols>
    <col min="1" max="1" width="2.58203125" style="3" customWidth="1"/>
    <col min="2" max="2" width="32.83203125" style="3" customWidth="1"/>
    <col min="3" max="3" width="11.58203125" style="4" customWidth="1"/>
    <col min="4" max="4" width="30.58203125" style="3" customWidth="1"/>
    <col min="5" max="5" width="8.83203125" style="3"/>
    <col min="6" max="6" width="30.08203125" style="3" customWidth="1"/>
    <col min="7" max="7" width="11.58203125" style="3" customWidth="1"/>
    <col min="8" max="8" width="30.58203125" style="3" customWidth="1"/>
    <col min="9" max="9" width="8.83203125" style="3"/>
    <col min="10" max="10" width="19" style="3" hidden="1" customWidth="1"/>
    <col min="11" max="11" width="23.332031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68</v>
      </c>
      <c r="D3" s="103"/>
    </row>
    <row r="4" spans="1:11" ht="30" customHeight="1" x14ac:dyDescent="0.55000000000000004">
      <c r="B4" s="5" t="s">
        <v>1</v>
      </c>
      <c r="C4" s="102" t="s">
        <v>69</v>
      </c>
      <c r="D4" s="103"/>
      <c r="F4" s="4" t="s">
        <v>13</v>
      </c>
      <c r="G4" s="104" t="s">
        <v>15</v>
      </c>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76500</v>
      </c>
      <c r="D9" s="27"/>
      <c r="F9" s="45"/>
      <c r="G9" s="46">
        <v>250000</v>
      </c>
      <c r="H9" s="45" t="s">
        <v>70</v>
      </c>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76500</v>
      </c>
      <c r="D18" s="16"/>
      <c r="F18" s="16" t="s">
        <v>0</v>
      </c>
      <c r="G18" s="15">
        <f>SUM(G9:G17)</f>
        <v>250000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36" t="s">
        <v>71</v>
      </c>
      <c r="C22" s="35">
        <v>50000</v>
      </c>
      <c r="D22" s="25"/>
      <c r="F22" s="53" t="s">
        <v>72</v>
      </c>
      <c r="G22" s="46">
        <v>250000</v>
      </c>
      <c r="H22" s="45"/>
    </row>
    <row r="23" spans="2:8" ht="15" customHeight="1" x14ac:dyDescent="0.55000000000000004">
      <c r="B23" s="36" t="s">
        <v>73</v>
      </c>
      <c r="C23" s="37">
        <v>16500</v>
      </c>
      <c r="D23" s="28"/>
      <c r="F23" s="47"/>
      <c r="G23" s="48"/>
      <c r="H23" s="47"/>
    </row>
    <row r="24" spans="2:8" ht="15" customHeight="1" x14ac:dyDescent="0.55000000000000004">
      <c r="B24" s="36"/>
      <c r="C24" s="37"/>
      <c r="D24" s="38"/>
      <c r="F24" s="47"/>
      <c r="G24" s="48"/>
      <c r="H24" s="47"/>
    </row>
    <row r="25" spans="2:8" x14ac:dyDescent="0.55000000000000004">
      <c r="B25" s="36"/>
      <c r="C25" s="39"/>
      <c r="D25" s="40"/>
      <c r="F25" s="47"/>
      <c r="G25" s="48"/>
      <c r="H25" s="47"/>
    </row>
    <row r="26" spans="2:8" x14ac:dyDescent="0.55000000000000004">
      <c r="B26" s="36"/>
      <c r="C26" s="41"/>
      <c r="D26" s="40"/>
      <c r="F26" s="47"/>
      <c r="G26" s="48"/>
      <c r="H26" s="47"/>
    </row>
    <row r="27" spans="2:8" x14ac:dyDescent="0.55000000000000004">
      <c r="B27" s="36"/>
      <c r="C27" s="41"/>
      <c r="D27" s="40"/>
      <c r="F27" s="47"/>
      <c r="G27" s="48"/>
      <c r="H27" s="47"/>
    </row>
    <row r="28" spans="2:8" x14ac:dyDescent="0.55000000000000004">
      <c r="B28" s="36"/>
      <c r="C28" s="41"/>
      <c r="D28" s="40"/>
      <c r="F28" s="47"/>
      <c r="G28" s="48"/>
      <c r="H28" s="47"/>
    </row>
    <row r="29" spans="2:8" x14ac:dyDescent="0.55000000000000004">
      <c r="B29" s="42"/>
      <c r="C29" s="41"/>
      <c r="D29" s="40"/>
      <c r="F29" s="47"/>
      <c r="G29" s="48"/>
      <c r="H29" s="47"/>
    </row>
    <row r="30" spans="2:8" x14ac:dyDescent="0.55000000000000004">
      <c r="B30" s="43"/>
      <c r="C30" s="44"/>
      <c r="D30" s="31"/>
      <c r="F30" s="49"/>
      <c r="G30" s="50"/>
      <c r="H30" s="49"/>
    </row>
    <row r="31" spans="2:8" ht="15" customHeight="1" x14ac:dyDescent="0.55000000000000004">
      <c r="B31" s="17" t="s">
        <v>0</v>
      </c>
      <c r="C31" s="22">
        <f>SUM(C22:C30)</f>
        <v>66500</v>
      </c>
      <c r="D31" s="5"/>
      <c r="F31" s="16" t="s">
        <v>0</v>
      </c>
      <c r="G31" s="15">
        <f>SUM(G22:G30)</f>
        <v>250000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チーム「インフラテクコン」</v>
      </c>
      <c r="D39" s="105"/>
    </row>
    <row r="40" spans="2:8" ht="15" hidden="1" customHeight="1" x14ac:dyDescent="0.55000000000000004">
      <c r="B40" s="23" t="s">
        <v>19</v>
      </c>
      <c r="C40" s="106" t="str">
        <f>IF(G4="","",G4)</f>
        <v>他口座を利用予定</v>
      </c>
      <c r="D40" s="107"/>
    </row>
    <row r="41" spans="2:8" ht="15" hidden="1" customHeight="1" x14ac:dyDescent="0.55000000000000004">
      <c r="B41" s="23" t="s">
        <v>17</v>
      </c>
      <c r="C41" s="100">
        <f>IF(C40="",C18,IF(C40="GKP口座を利用予定",C18+G18,IF(C40="他口座を利用予定",C18,"")))</f>
        <v>76500</v>
      </c>
      <c r="D41" s="101"/>
    </row>
    <row r="42" spans="2:8" ht="15" hidden="1" customHeight="1" x14ac:dyDescent="0.55000000000000004">
      <c r="B42" s="23" t="s">
        <v>18</v>
      </c>
      <c r="C42" s="100">
        <f>IF(C40="",C31,IF(C40="GKP口座を利用予定",C31+G31,IF(C40="他口座を利用予定",C31,"")))</f>
        <v>66500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2205CAA1-257B-43A0-9627-B5B1E5B74847}">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B0932-54B1-4D3B-AB85-F61C74CCB3F7}">
  <sheetPr>
    <tabColor rgb="FFFF3300"/>
    <pageSetUpPr fitToPage="1"/>
  </sheetPr>
  <dimension ref="A1:K46"/>
  <sheetViews>
    <sheetView topLeftCell="A16" zoomScaleNormal="100" workbookViewId="0">
      <selection activeCell="D9" sqref="D9"/>
    </sheetView>
  </sheetViews>
  <sheetFormatPr defaultColWidth="8.83203125" defaultRowHeight="13" x14ac:dyDescent="0.55000000000000004"/>
  <cols>
    <col min="1" max="1" width="2.6640625" style="3" customWidth="1"/>
    <col min="2" max="2" width="32.83203125" style="3" customWidth="1"/>
    <col min="3" max="3" width="11.6640625" style="4" customWidth="1"/>
    <col min="4" max="4" width="30.6640625" style="3" customWidth="1"/>
    <col min="5" max="5" width="8.83203125" style="3"/>
    <col min="6" max="6" width="30.1640625" style="3" customWidth="1"/>
    <col min="7" max="7" width="11.6640625" style="3" customWidth="1"/>
    <col min="8" max="8" width="30.6640625" style="3" customWidth="1"/>
    <col min="9" max="9" width="8.83203125" style="3"/>
    <col min="10" max="10" width="19" style="3" hidden="1" customWidth="1"/>
    <col min="11" max="11" width="23.332031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117</v>
      </c>
      <c r="D3" s="103"/>
    </row>
    <row r="4" spans="1:11" ht="30" customHeight="1" x14ac:dyDescent="0.55000000000000004">
      <c r="B4" s="5" t="s">
        <v>1</v>
      </c>
      <c r="C4" s="102" t="s">
        <v>118</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75</v>
      </c>
      <c r="C9" s="26">
        <v>90000</v>
      </c>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90000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56" t="s">
        <v>119</v>
      </c>
      <c r="C22" s="35">
        <v>90000</v>
      </c>
      <c r="D22" s="25"/>
      <c r="F22" s="45"/>
      <c r="G22" s="46"/>
      <c r="H22" s="45"/>
    </row>
    <row r="23" spans="2:8" ht="15" customHeight="1" x14ac:dyDescent="0.55000000000000004">
      <c r="B23" s="36"/>
      <c r="C23" s="37"/>
      <c r="D23" s="28"/>
      <c r="F23" s="47"/>
      <c r="G23" s="48"/>
      <c r="H23" s="47"/>
    </row>
    <row r="24" spans="2:8" ht="15" customHeight="1" x14ac:dyDescent="0.55000000000000004">
      <c r="B24" s="36"/>
      <c r="C24" s="37"/>
      <c r="D24" s="38"/>
      <c r="F24" s="47"/>
      <c r="G24" s="48"/>
      <c r="H24" s="47"/>
    </row>
    <row r="25" spans="2:8" x14ac:dyDescent="0.55000000000000004">
      <c r="B25" s="36"/>
      <c r="C25" s="39"/>
      <c r="D25" s="40"/>
      <c r="F25" s="47"/>
      <c r="G25" s="48"/>
      <c r="H25" s="47"/>
    </row>
    <row r="26" spans="2:8" x14ac:dyDescent="0.55000000000000004">
      <c r="B26" s="36"/>
      <c r="C26" s="41"/>
      <c r="D26" s="40"/>
      <c r="F26" s="47"/>
      <c r="G26" s="48"/>
      <c r="H26" s="47"/>
    </row>
    <row r="27" spans="2:8" x14ac:dyDescent="0.55000000000000004">
      <c r="B27" s="36"/>
      <c r="C27" s="41"/>
      <c r="D27" s="40"/>
      <c r="F27" s="47"/>
      <c r="G27" s="48"/>
      <c r="H27" s="47"/>
    </row>
    <row r="28" spans="2:8" x14ac:dyDescent="0.55000000000000004">
      <c r="B28" s="36"/>
      <c r="C28" s="41"/>
      <c r="D28" s="40"/>
      <c r="F28" s="47"/>
      <c r="G28" s="48"/>
      <c r="H28" s="47"/>
    </row>
    <row r="29" spans="2:8" x14ac:dyDescent="0.55000000000000004">
      <c r="B29" s="42"/>
      <c r="C29" s="41"/>
      <c r="D29" s="40"/>
      <c r="F29" s="47"/>
      <c r="G29" s="48"/>
      <c r="H29" s="47"/>
    </row>
    <row r="30" spans="2:8" x14ac:dyDescent="0.55000000000000004">
      <c r="B30" s="43"/>
      <c r="C30" s="44"/>
      <c r="D30" s="31"/>
      <c r="F30" s="49"/>
      <c r="G30" s="50"/>
      <c r="H30" s="49"/>
    </row>
    <row r="31" spans="2:8" ht="15" customHeight="1" x14ac:dyDescent="0.55000000000000004">
      <c r="B31" s="17" t="s">
        <v>0</v>
      </c>
      <c r="C31" s="22">
        <f>SUM(C22:C30)</f>
        <v>90000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GKPチーム市民科学</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90000</v>
      </c>
      <c r="D41" s="101"/>
    </row>
    <row r="42" spans="2:8" ht="15" hidden="1" customHeight="1" x14ac:dyDescent="0.55000000000000004">
      <c r="B42" s="23" t="s">
        <v>18</v>
      </c>
      <c r="C42" s="100">
        <f>IF(C40="",C31,IF(C40="GKP口座を利用予定",C31+G31,IF(C40="他口座を利用予定",C31,"")))</f>
        <v>90000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208C902E-CE7A-4CA9-974D-439F28C0F322}">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3D2B3-6F0C-4F75-BCF6-25B5E5DE2775}">
  <sheetPr>
    <tabColor rgb="FFFF3300"/>
    <pageSetUpPr fitToPage="1"/>
  </sheetPr>
  <dimension ref="A1:K46"/>
  <sheetViews>
    <sheetView topLeftCell="A7" zoomScaleNormal="100" workbookViewId="0">
      <selection activeCell="I10" sqref="I10"/>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120</v>
      </c>
      <c r="D3" s="103"/>
    </row>
    <row r="4" spans="1:11" ht="30" customHeight="1" x14ac:dyDescent="0.55000000000000004">
      <c r="B4" s="5" t="s">
        <v>1</v>
      </c>
      <c r="C4" s="102" t="s">
        <v>121</v>
      </c>
      <c r="D4" s="103"/>
      <c r="F4" s="4" t="s">
        <v>13</v>
      </c>
      <c r="G4" s="104" t="s">
        <v>15</v>
      </c>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122</v>
      </c>
      <c r="C9" s="26">
        <v>130000</v>
      </c>
      <c r="D9" s="27"/>
      <c r="F9" s="45" t="s">
        <v>123</v>
      </c>
      <c r="G9" s="46">
        <v>2500000</v>
      </c>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130000</v>
      </c>
      <c r="D18" s="16"/>
      <c r="F18" s="16" t="s">
        <v>0</v>
      </c>
      <c r="G18" s="15">
        <f>SUM(G9:G17)</f>
        <v>2500000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34"/>
      <c r="C22" s="35"/>
      <c r="D22" s="25"/>
      <c r="F22" s="45"/>
      <c r="G22" s="46"/>
      <c r="H22" s="45"/>
    </row>
    <row r="23" spans="2:8" ht="15" customHeight="1" x14ac:dyDescent="0.55000000000000004">
      <c r="B23" s="36"/>
      <c r="C23" s="37"/>
      <c r="D23" s="28"/>
      <c r="F23" s="47"/>
      <c r="G23" s="48"/>
      <c r="H23" s="47"/>
    </row>
    <row r="24" spans="2:8" ht="15" customHeight="1" x14ac:dyDescent="0.55000000000000004">
      <c r="B24" s="36"/>
      <c r="C24" s="37"/>
      <c r="D24" s="38"/>
      <c r="F24" s="47"/>
      <c r="G24" s="48"/>
      <c r="H24" s="47"/>
    </row>
    <row r="25" spans="2:8" x14ac:dyDescent="0.55000000000000004">
      <c r="B25" s="36"/>
      <c r="C25" s="39"/>
      <c r="D25" s="40"/>
      <c r="F25" s="47"/>
      <c r="G25" s="48"/>
      <c r="H25" s="47"/>
    </row>
    <row r="26" spans="2:8" x14ac:dyDescent="0.55000000000000004">
      <c r="B26" s="36"/>
      <c r="C26" s="41"/>
      <c r="D26" s="40"/>
      <c r="F26" s="47"/>
      <c r="G26" s="48"/>
      <c r="H26" s="47"/>
    </row>
    <row r="27" spans="2:8" x14ac:dyDescent="0.55000000000000004">
      <c r="B27" s="36"/>
      <c r="C27" s="41"/>
      <c r="D27" s="40"/>
      <c r="F27" s="47"/>
      <c r="G27" s="48"/>
      <c r="H27" s="47"/>
    </row>
    <row r="28" spans="2:8" x14ac:dyDescent="0.55000000000000004">
      <c r="B28" s="36"/>
      <c r="C28" s="41"/>
      <c r="D28" s="40"/>
      <c r="F28" s="47"/>
      <c r="G28" s="48"/>
      <c r="H28" s="47"/>
    </row>
    <row r="29" spans="2:8" x14ac:dyDescent="0.55000000000000004">
      <c r="B29" s="42"/>
      <c r="C29" s="41"/>
      <c r="D29" s="40"/>
      <c r="F29" s="47"/>
      <c r="G29" s="48"/>
      <c r="H29" s="47"/>
    </row>
    <row r="30" spans="2:8" x14ac:dyDescent="0.55000000000000004">
      <c r="B30" s="43"/>
      <c r="C30" s="44"/>
      <c r="D30" s="31"/>
      <c r="F30" s="49"/>
      <c r="G30" s="50"/>
      <c r="H30" s="49"/>
    </row>
    <row r="31" spans="2:8" ht="15" customHeight="1" x14ac:dyDescent="0.55000000000000004">
      <c r="B31" s="17" t="s">
        <v>0</v>
      </c>
      <c r="C31" s="22">
        <f>SUM(C22:C30)</f>
        <v>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早慶レガッタ</v>
      </c>
      <c r="D39" s="105"/>
    </row>
    <row r="40" spans="2:8" ht="15" hidden="1" customHeight="1" x14ac:dyDescent="0.55000000000000004">
      <c r="B40" s="23" t="s">
        <v>19</v>
      </c>
      <c r="C40" s="106" t="str">
        <f>IF(G4="","",G4)</f>
        <v>他口座を利用予定</v>
      </c>
      <c r="D40" s="107"/>
    </row>
    <row r="41" spans="2:8" ht="15" hidden="1" customHeight="1" x14ac:dyDescent="0.55000000000000004">
      <c r="B41" s="23" t="s">
        <v>17</v>
      </c>
      <c r="C41" s="100">
        <f>IF(C40="",C18,IF(C40="GKP口座を利用予定",C18+G18,IF(C40="他口座を利用予定",C18,"")))</f>
        <v>130000</v>
      </c>
      <c r="D41" s="101"/>
    </row>
    <row r="42" spans="2:8" ht="15" hidden="1" customHeight="1" x14ac:dyDescent="0.55000000000000004">
      <c r="B42" s="23" t="s">
        <v>18</v>
      </c>
      <c r="C42" s="100">
        <f>IF(C40="",C31,IF(C40="GKP口座を利用予定",C31+G31,IF(C40="他口座を利用予定",C31,"")))</f>
        <v>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4CAB657E-3D41-440F-A189-B96154B3B2EA}">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66D5F-59C8-4080-87C1-0078D4364E11}">
  <sheetPr>
    <tabColor rgb="FFFF3300"/>
    <pageSetUpPr fitToPage="1"/>
  </sheetPr>
  <dimension ref="A1:K46"/>
  <sheetViews>
    <sheetView topLeftCell="A6" zoomScaleNormal="100" workbookViewId="0">
      <selection activeCell="D28" sqref="D28"/>
    </sheetView>
  </sheetViews>
  <sheetFormatPr defaultColWidth="8.83203125" defaultRowHeight="13" x14ac:dyDescent="0.55000000000000004"/>
  <cols>
    <col min="1" max="1" width="2.58203125" style="3" customWidth="1"/>
    <col min="2" max="2" width="32.83203125" style="3" customWidth="1"/>
    <col min="3" max="3" width="11.58203125" style="4" customWidth="1"/>
    <col min="4" max="4" width="30.58203125" style="3" customWidth="1"/>
    <col min="5" max="5" width="8.83203125" style="3"/>
    <col min="6" max="6" width="30.08203125" style="3" customWidth="1"/>
    <col min="7" max="7" width="11.58203125" style="3" customWidth="1"/>
    <col min="8" max="8" width="30.58203125" style="3" customWidth="1"/>
    <col min="9" max="9" width="8.83203125" style="3"/>
    <col min="10" max="10" width="19" style="3" hidden="1" customWidth="1"/>
    <col min="11" max="11" width="23.332031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168</v>
      </c>
      <c r="D3" s="103"/>
    </row>
    <row r="4" spans="1:11" ht="30" customHeight="1" x14ac:dyDescent="0.55000000000000004">
      <c r="B4" s="5" t="s">
        <v>1</v>
      </c>
      <c r="C4" s="102" t="s">
        <v>169</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170</v>
      </c>
      <c r="C9" s="26">
        <v>90000</v>
      </c>
      <c r="D9" s="27"/>
      <c r="F9" s="45"/>
      <c r="G9" s="46"/>
      <c r="H9" s="45"/>
    </row>
    <row r="10" spans="1:11" ht="15" customHeight="1" x14ac:dyDescent="0.55000000000000004">
      <c r="B10" s="28" t="s">
        <v>171</v>
      </c>
      <c r="C10" s="29">
        <v>142388</v>
      </c>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232388</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thickBot="1" x14ac:dyDescent="0.6">
      <c r="B22" s="167" t="s">
        <v>172</v>
      </c>
      <c r="C22" s="168">
        <v>60000</v>
      </c>
      <c r="D22" s="169"/>
      <c r="F22" s="45"/>
      <c r="G22" s="46"/>
      <c r="H22" s="45"/>
    </row>
    <row r="23" spans="2:8" ht="15" customHeight="1" thickTop="1" thickBot="1" x14ac:dyDescent="0.6">
      <c r="B23" s="164" t="s">
        <v>173</v>
      </c>
      <c r="C23" s="165">
        <v>80000</v>
      </c>
      <c r="D23" s="166"/>
      <c r="F23" s="47"/>
      <c r="G23" s="48"/>
      <c r="H23" s="47"/>
    </row>
    <row r="24" spans="2:8" ht="15" customHeight="1" thickTop="1" x14ac:dyDescent="0.55000000000000004">
      <c r="B24" s="162" t="s">
        <v>174</v>
      </c>
      <c r="C24" s="154">
        <v>80000</v>
      </c>
      <c r="D24" s="155"/>
      <c r="F24" s="47"/>
      <c r="G24" s="48"/>
      <c r="H24" s="47"/>
    </row>
    <row r="25" spans="2:8" x14ac:dyDescent="0.55000000000000004">
      <c r="B25" s="153" t="s">
        <v>175</v>
      </c>
      <c r="C25" s="156">
        <v>12388</v>
      </c>
      <c r="D25" s="157"/>
      <c r="F25" s="47"/>
      <c r="G25" s="48"/>
      <c r="H25" s="47"/>
    </row>
    <row r="26" spans="2:8" x14ac:dyDescent="0.55000000000000004">
      <c r="B26" s="153"/>
      <c r="C26" s="158"/>
      <c r="D26" s="157"/>
      <c r="F26" s="47"/>
      <c r="G26" s="48"/>
      <c r="H26" s="47"/>
    </row>
    <row r="27" spans="2:8" x14ac:dyDescent="0.55000000000000004">
      <c r="B27" s="153"/>
      <c r="C27" s="158"/>
      <c r="D27" s="157"/>
      <c r="F27" s="47"/>
      <c r="G27" s="48"/>
      <c r="H27" s="47"/>
    </row>
    <row r="28" spans="2:8" x14ac:dyDescent="0.55000000000000004">
      <c r="B28" s="153"/>
      <c r="C28" s="158"/>
      <c r="D28" s="157"/>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232388</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GKPチーム九州</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232388</v>
      </c>
      <c r="D41" s="101"/>
    </row>
    <row r="42" spans="2:8" ht="15" hidden="1" customHeight="1" x14ac:dyDescent="0.55000000000000004">
      <c r="B42" s="23" t="s">
        <v>18</v>
      </c>
      <c r="C42" s="100">
        <f>IF(C40="",C31,IF(C40="GKP口座を利用予定",C31+G31,IF(C40="他口座を利用予定",C31,"")))</f>
        <v>232388</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E39476C9-C886-4D84-8791-690E021BF672}">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0FD5-E0A3-47B7-9514-4012CFA00DDA}">
  <dimension ref="B2:G40"/>
  <sheetViews>
    <sheetView tabSelected="1" topLeftCell="A4" workbookViewId="0">
      <selection activeCell="G33" sqref="G33"/>
    </sheetView>
  </sheetViews>
  <sheetFormatPr defaultRowHeight="18" x14ac:dyDescent="0.55000000000000004"/>
  <cols>
    <col min="2" max="2" width="23.1640625" customWidth="1"/>
    <col min="3" max="5" width="15.58203125" customWidth="1"/>
    <col min="7" max="7" width="21" customWidth="1"/>
  </cols>
  <sheetData>
    <row r="2" spans="2:5" x14ac:dyDescent="0.55000000000000004">
      <c r="B2" s="57"/>
      <c r="C2" s="58" t="s">
        <v>124</v>
      </c>
      <c r="D2" s="58" t="s">
        <v>125</v>
      </c>
      <c r="E2" s="58" t="s">
        <v>126</v>
      </c>
    </row>
    <row r="3" spans="2:5" x14ac:dyDescent="0.55000000000000004">
      <c r="B3" s="57" t="s">
        <v>59</v>
      </c>
      <c r="C3" s="59">
        <f>大賞!$C$31</f>
        <v>180000</v>
      </c>
      <c r="D3" s="59">
        <v>230000</v>
      </c>
      <c r="E3" s="59">
        <f>C3-D3</f>
        <v>-50000</v>
      </c>
    </row>
    <row r="4" spans="2:5" x14ac:dyDescent="0.55000000000000004">
      <c r="B4" s="57" t="s">
        <v>127</v>
      </c>
      <c r="C4" s="59">
        <f>九州!$C$9+60000</f>
        <v>150000</v>
      </c>
      <c r="D4" s="59">
        <v>200000</v>
      </c>
      <c r="E4" s="59">
        <f t="shared" ref="E4:E19" si="0">C4-D4</f>
        <v>-50000</v>
      </c>
    </row>
    <row r="5" spans="2:5" x14ac:dyDescent="0.55000000000000004">
      <c r="B5" s="57" t="s">
        <v>128</v>
      </c>
      <c r="C5" s="59">
        <f>未来!C34</f>
        <v>720000</v>
      </c>
      <c r="D5" s="59">
        <v>800000</v>
      </c>
      <c r="E5" s="59">
        <f t="shared" si="0"/>
        <v>-80000</v>
      </c>
    </row>
    <row r="6" spans="2:5" x14ac:dyDescent="0.55000000000000004">
      <c r="B6" s="57" t="s">
        <v>129</v>
      </c>
      <c r="C6" s="59">
        <v>0</v>
      </c>
      <c r="D6" s="59">
        <v>100000</v>
      </c>
      <c r="E6" s="59">
        <f t="shared" si="0"/>
        <v>-100000</v>
      </c>
    </row>
    <row r="7" spans="2:5" x14ac:dyDescent="0.55000000000000004">
      <c r="B7" s="57" t="s">
        <v>98</v>
      </c>
      <c r="C7" s="59">
        <f>MS!$C$31</f>
        <v>315000</v>
      </c>
      <c r="D7" s="59">
        <v>0</v>
      </c>
      <c r="E7" s="59">
        <f t="shared" si="0"/>
        <v>315000</v>
      </c>
    </row>
    <row r="8" spans="2:5" x14ac:dyDescent="0.55000000000000004">
      <c r="B8" s="57" t="s">
        <v>130</v>
      </c>
      <c r="C8" s="59">
        <f>キッチン!$C$31</f>
        <v>110000</v>
      </c>
      <c r="D8" s="59">
        <v>207000</v>
      </c>
      <c r="E8" s="59">
        <f t="shared" si="0"/>
        <v>-97000</v>
      </c>
    </row>
    <row r="9" spans="2:5" x14ac:dyDescent="0.55000000000000004">
      <c r="B9" s="57" t="s">
        <v>91</v>
      </c>
      <c r="C9" s="59">
        <f>MC!$C$31</f>
        <v>150000</v>
      </c>
      <c r="D9" s="59">
        <v>170000</v>
      </c>
      <c r="E9" s="59">
        <f t="shared" si="0"/>
        <v>-20000</v>
      </c>
    </row>
    <row r="10" spans="2:5" x14ac:dyDescent="0.55000000000000004">
      <c r="B10" s="57" t="s">
        <v>88</v>
      </c>
      <c r="C10" s="59">
        <f>コミュ研!C31</f>
        <v>70000</v>
      </c>
      <c r="D10" s="59">
        <v>100000</v>
      </c>
      <c r="E10" s="59">
        <f t="shared" si="0"/>
        <v>-30000</v>
      </c>
    </row>
    <row r="11" spans="2:5" x14ac:dyDescent="0.55000000000000004">
      <c r="B11" s="57" t="s">
        <v>131</v>
      </c>
      <c r="C11" s="59">
        <f>東京湾!$C$31</f>
        <v>400000</v>
      </c>
      <c r="D11" s="59">
        <v>500000</v>
      </c>
      <c r="E11" s="59">
        <f t="shared" si="0"/>
        <v>-100000</v>
      </c>
    </row>
    <row r="12" spans="2:5" x14ac:dyDescent="0.55000000000000004">
      <c r="B12" s="57" t="s">
        <v>132</v>
      </c>
      <c r="C12" s="59">
        <f>BIS!C24</f>
        <v>420000</v>
      </c>
      <c r="D12" s="59">
        <v>460000</v>
      </c>
      <c r="E12" s="59">
        <f t="shared" si="0"/>
        <v>-40000</v>
      </c>
    </row>
    <row r="13" spans="2:5" x14ac:dyDescent="0.55000000000000004">
      <c r="B13" s="57" t="s">
        <v>133</v>
      </c>
      <c r="C13" s="59">
        <v>270000</v>
      </c>
      <c r="D13" s="59">
        <v>364000</v>
      </c>
      <c r="E13" s="59">
        <f t="shared" si="0"/>
        <v>-94000</v>
      </c>
    </row>
    <row r="14" spans="2:5" x14ac:dyDescent="0.55000000000000004">
      <c r="B14" s="57" t="s">
        <v>134</v>
      </c>
      <c r="C14" s="59">
        <f>市民!C31</f>
        <v>90000</v>
      </c>
      <c r="D14" s="59">
        <v>100000</v>
      </c>
      <c r="E14" s="59">
        <f t="shared" si="0"/>
        <v>-10000</v>
      </c>
    </row>
    <row r="15" spans="2:5" x14ac:dyDescent="0.55000000000000004">
      <c r="B15" s="57" t="s">
        <v>135</v>
      </c>
      <c r="C15" s="59">
        <f>テクコン!C18</f>
        <v>76500</v>
      </c>
      <c r="D15" s="59">
        <v>85000</v>
      </c>
      <c r="E15" s="59">
        <f t="shared" si="0"/>
        <v>-8500</v>
      </c>
    </row>
    <row r="16" spans="2:5" x14ac:dyDescent="0.55000000000000004">
      <c r="B16" s="57" t="s">
        <v>120</v>
      </c>
      <c r="C16" s="59">
        <f>早慶!C18</f>
        <v>130000</v>
      </c>
      <c r="D16" s="59">
        <v>140000</v>
      </c>
      <c r="E16" s="59">
        <f t="shared" si="0"/>
        <v>-10000</v>
      </c>
    </row>
    <row r="17" spans="2:7" x14ac:dyDescent="0.55000000000000004">
      <c r="B17" s="57" t="s">
        <v>136</v>
      </c>
      <c r="C17" s="59">
        <f>エコプロ!$C$18</f>
        <v>700000</v>
      </c>
      <c r="D17" s="59">
        <v>1000000</v>
      </c>
      <c r="E17" s="59">
        <f t="shared" si="0"/>
        <v>-300000</v>
      </c>
    </row>
    <row r="18" spans="2:7" x14ac:dyDescent="0.55000000000000004">
      <c r="B18" s="57" t="s">
        <v>137</v>
      </c>
      <c r="C18" s="59">
        <f>下展!C31</f>
        <v>110000</v>
      </c>
      <c r="D18" s="59">
        <v>10000</v>
      </c>
      <c r="E18" s="59">
        <f t="shared" si="0"/>
        <v>100000</v>
      </c>
      <c r="G18" s="60" t="s">
        <v>138</v>
      </c>
    </row>
    <row r="19" spans="2:7" x14ac:dyDescent="0.55000000000000004">
      <c r="B19" s="61" t="s">
        <v>139</v>
      </c>
      <c r="C19" s="62">
        <f>SUM(C3:C18)</f>
        <v>3891500</v>
      </c>
      <c r="D19" s="62">
        <f>SUM(D3:D18)</f>
        <v>4466000</v>
      </c>
      <c r="E19" s="62">
        <f t="shared" si="0"/>
        <v>-574500</v>
      </c>
      <c r="F19">
        <f>C19/D19</f>
        <v>0.87136139722346617</v>
      </c>
      <c r="G19" s="63">
        <f>D19*0.6</f>
        <v>2679600</v>
      </c>
    </row>
    <row r="20" spans="2:7" x14ac:dyDescent="0.55000000000000004">
      <c r="G20" s="60" t="s">
        <v>140</v>
      </c>
    </row>
    <row r="21" spans="2:7" x14ac:dyDescent="0.55000000000000004">
      <c r="B21" t="s">
        <v>18</v>
      </c>
      <c r="C21" s="58" t="s">
        <v>124</v>
      </c>
      <c r="D21" s="58" t="s">
        <v>125</v>
      </c>
      <c r="E21" s="58" t="s">
        <v>126</v>
      </c>
      <c r="G21" s="60" t="s">
        <v>176</v>
      </c>
    </row>
    <row r="22" spans="2:7" x14ac:dyDescent="0.55000000000000004">
      <c r="B22" s="57" t="s">
        <v>141</v>
      </c>
      <c r="C22" s="59">
        <v>200000</v>
      </c>
      <c r="D22" s="59">
        <v>200000</v>
      </c>
      <c r="E22" s="64">
        <f>C22-D22</f>
        <v>0</v>
      </c>
    </row>
    <row r="23" spans="2:7" x14ac:dyDescent="0.55000000000000004">
      <c r="B23" s="57" t="s">
        <v>142</v>
      </c>
      <c r="C23" s="59">
        <v>200000</v>
      </c>
      <c r="D23" s="59">
        <v>200000</v>
      </c>
      <c r="E23" s="64">
        <f t="shared" ref="E23:E30" si="1">C23-D23</f>
        <v>0</v>
      </c>
      <c r="G23" s="60" t="s">
        <v>143</v>
      </c>
    </row>
    <row r="24" spans="2:7" x14ac:dyDescent="0.55000000000000004">
      <c r="B24" s="57" t="s">
        <v>144</v>
      </c>
      <c r="C24" s="59">
        <v>200000</v>
      </c>
      <c r="D24" s="59">
        <v>400000</v>
      </c>
      <c r="E24" s="64">
        <f t="shared" si="1"/>
        <v>-200000</v>
      </c>
    </row>
    <row r="25" spans="2:7" x14ac:dyDescent="0.55000000000000004">
      <c r="B25" s="57" t="s">
        <v>145</v>
      </c>
      <c r="C25" s="59">
        <f>C19</f>
        <v>3891500</v>
      </c>
      <c r="D25" s="59">
        <v>4456000</v>
      </c>
      <c r="E25" s="64">
        <f t="shared" si="1"/>
        <v>-564500</v>
      </c>
    </row>
    <row r="26" spans="2:7" x14ac:dyDescent="0.55000000000000004">
      <c r="B26" s="57" t="s">
        <v>146</v>
      </c>
      <c r="C26" s="59">
        <v>2283000</v>
      </c>
      <c r="D26" s="59">
        <v>1720000</v>
      </c>
      <c r="E26" s="64">
        <f t="shared" si="1"/>
        <v>563000</v>
      </c>
    </row>
    <row r="27" spans="2:7" x14ac:dyDescent="0.55000000000000004">
      <c r="B27" s="57" t="s">
        <v>147</v>
      </c>
      <c r="C27" s="59">
        <v>1232000</v>
      </c>
      <c r="D27" s="59">
        <v>3802329</v>
      </c>
      <c r="E27" s="64">
        <f t="shared" si="1"/>
        <v>-2570329</v>
      </c>
    </row>
    <row r="28" spans="2:7" x14ac:dyDescent="0.55000000000000004">
      <c r="B28" s="57" t="s">
        <v>0</v>
      </c>
      <c r="C28" s="64">
        <f>SUM(C22:C27)</f>
        <v>8006500</v>
      </c>
      <c r="D28" s="59">
        <f>SUM(D22:D27)</f>
        <v>10778329</v>
      </c>
      <c r="E28" s="64">
        <f t="shared" si="1"/>
        <v>-2771829</v>
      </c>
    </row>
    <row r="29" spans="2:7" x14ac:dyDescent="0.55000000000000004">
      <c r="B29" s="57" t="s">
        <v>148</v>
      </c>
      <c r="C29" s="64">
        <v>300000</v>
      </c>
      <c r="D29" s="59">
        <v>700000</v>
      </c>
      <c r="E29" s="64">
        <f t="shared" si="1"/>
        <v>-400000</v>
      </c>
    </row>
    <row r="30" spans="2:7" x14ac:dyDescent="0.55000000000000004">
      <c r="B30" s="61" t="s">
        <v>149</v>
      </c>
      <c r="C30" s="65">
        <f>C28+C29</f>
        <v>8306500</v>
      </c>
      <c r="D30" s="62">
        <f>D28+D29</f>
        <v>11478329</v>
      </c>
      <c r="E30" s="64">
        <f t="shared" si="1"/>
        <v>-3171829</v>
      </c>
    </row>
    <row r="32" spans="2:7" x14ac:dyDescent="0.55000000000000004">
      <c r="B32" t="s">
        <v>150</v>
      </c>
      <c r="C32" s="58" t="s">
        <v>124</v>
      </c>
      <c r="D32" s="58" t="s">
        <v>125</v>
      </c>
      <c r="E32" s="58" t="s">
        <v>126</v>
      </c>
    </row>
    <row r="33" spans="2:5" x14ac:dyDescent="0.55000000000000004">
      <c r="B33" s="57" t="s">
        <v>151</v>
      </c>
      <c r="C33" s="59">
        <v>4600000</v>
      </c>
      <c r="D33" s="59">
        <v>4637229</v>
      </c>
      <c r="E33" s="59">
        <f t="shared" ref="E33:E38" si="2">C33-D33</f>
        <v>-37229</v>
      </c>
    </row>
    <row r="34" spans="2:5" x14ac:dyDescent="0.55000000000000004">
      <c r="B34" s="57" t="s">
        <v>152</v>
      </c>
      <c r="C34" s="59">
        <v>100000</v>
      </c>
      <c r="D34" s="59">
        <v>100000</v>
      </c>
      <c r="E34" s="59">
        <f t="shared" si="2"/>
        <v>0</v>
      </c>
    </row>
    <row r="35" spans="2:5" x14ac:dyDescent="0.55000000000000004">
      <c r="B35" s="57" t="s">
        <v>153</v>
      </c>
      <c r="C35" s="59">
        <v>5200000</v>
      </c>
      <c r="D35" s="59">
        <v>5311000</v>
      </c>
      <c r="E35" s="59">
        <f t="shared" si="2"/>
        <v>-111000</v>
      </c>
    </row>
    <row r="36" spans="2:5" x14ac:dyDescent="0.55000000000000004">
      <c r="B36" s="57" t="s">
        <v>154</v>
      </c>
      <c r="C36" s="59">
        <v>100</v>
      </c>
      <c r="D36" s="59">
        <v>100</v>
      </c>
      <c r="E36" s="59">
        <f t="shared" si="2"/>
        <v>0</v>
      </c>
    </row>
    <row r="37" spans="2:5" x14ac:dyDescent="0.55000000000000004">
      <c r="B37" s="57" t="s">
        <v>155</v>
      </c>
      <c r="C37" s="59">
        <v>0</v>
      </c>
      <c r="D37" s="59">
        <v>1430000</v>
      </c>
      <c r="E37" s="59">
        <f t="shared" si="2"/>
        <v>-1430000</v>
      </c>
    </row>
    <row r="38" spans="2:5" x14ac:dyDescent="0.55000000000000004">
      <c r="B38" s="61" t="s">
        <v>156</v>
      </c>
      <c r="C38" s="62">
        <f>SUM(C33:C37)</f>
        <v>9900100</v>
      </c>
      <c r="D38" s="62">
        <f>SUM(D33:D37)</f>
        <v>11478329</v>
      </c>
      <c r="E38" s="59">
        <f t="shared" si="2"/>
        <v>-1578229</v>
      </c>
    </row>
    <row r="40" spans="2:5" x14ac:dyDescent="0.55000000000000004">
      <c r="B40" s="66" t="s">
        <v>157</v>
      </c>
      <c r="C40" s="67">
        <f>C38-C30</f>
        <v>1593600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0C639-6487-453B-984D-7C4EA1A185B7}">
  <sheetPr>
    <tabColor rgb="FFFF3300"/>
    <pageSetUpPr fitToPage="1"/>
  </sheetPr>
  <dimension ref="A1:K49"/>
  <sheetViews>
    <sheetView topLeftCell="A19" zoomScaleNormal="100" workbookViewId="0">
      <selection activeCell="C32" sqref="C32"/>
    </sheetView>
  </sheetViews>
  <sheetFormatPr defaultColWidth="8.83203125" defaultRowHeight="13" x14ac:dyDescent="0.55000000000000004"/>
  <cols>
    <col min="1" max="1" width="2.58203125" style="3" customWidth="1"/>
    <col min="2" max="2" width="32.83203125" style="3" customWidth="1"/>
    <col min="3" max="3" width="11.58203125" style="4" customWidth="1"/>
    <col min="4" max="4" width="30.58203125" style="3" customWidth="1"/>
    <col min="5" max="5" width="8.83203125" style="3"/>
    <col min="6" max="6" width="30.08203125" style="3" customWidth="1"/>
    <col min="7" max="7" width="11.58203125" style="3" customWidth="1"/>
    <col min="8" max="8" width="30.58203125" style="3" customWidth="1"/>
    <col min="9" max="9" width="8.83203125" style="3"/>
    <col min="10" max="10" width="19" style="3" hidden="1" customWidth="1"/>
    <col min="11" max="11" width="23.332031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37</v>
      </c>
      <c r="D3" s="103"/>
    </row>
    <row r="4" spans="1:11" ht="30" customHeight="1" x14ac:dyDescent="0.55000000000000004">
      <c r="B4" s="5" t="s">
        <v>1</v>
      </c>
      <c r="C4" s="102" t="s">
        <v>38</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c r="C9" s="26"/>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thickBot="1" x14ac:dyDescent="0.6">
      <c r="B22" s="87" t="s">
        <v>39</v>
      </c>
      <c r="C22" s="88">
        <v>100000</v>
      </c>
      <c r="D22" s="89" t="s">
        <v>40</v>
      </c>
      <c r="F22" s="45"/>
      <c r="G22" s="46"/>
      <c r="H22" s="45"/>
    </row>
    <row r="23" spans="2:8" ht="15" customHeight="1" thickTop="1" thickBot="1" x14ac:dyDescent="0.6">
      <c r="B23" s="131"/>
      <c r="C23" s="132">
        <v>70000</v>
      </c>
      <c r="D23" s="133" t="s">
        <v>41</v>
      </c>
      <c r="F23" s="47"/>
      <c r="G23" s="48"/>
      <c r="H23" s="47"/>
    </row>
    <row r="24" spans="2:8" ht="15" customHeight="1" thickTop="1" thickBot="1" x14ac:dyDescent="0.6">
      <c r="B24" s="90"/>
      <c r="C24" s="91">
        <v>30000</v>
      </c>
      <c r="D24" s="82" t="s">
        <v>42</v>
      </c>
      <c r="F24" s="47"/>
      <c r="G24" s="48"/>
      <c r="H24" s="47"/>
    </row>
    <row r="25" spans="2:8" ht="14" thickTop="1" thickBot="1" x14ac:dyDescent="0.6">
      <c r="B25" s="131" t="s">
        <v>43</v>
      </c>
      <c r="C25" s="132">
        <v>100000</v>
      </c>
      <c r="D25" s="133" t="s">
        <v>41</v>
      </c>
      <c r="F25" s="47"/>
      <c r="G25" s="48"/>
      <c r="H25" s="47"/>
    </row>
    <row r="26" spans="2:8" ht="13.5" thickTop="1" x14ac:dyDescent="0.55000000000000004">
      <c r="B26" s="90"/>
      <c r="C26" s="81">
        <v>70000</v>
      </c>
      <c r="D26" s="69" t="s">
        <v>44</v>
      </c>
      <c r="F26" s="47"/>
      <c r="G26" s="48"/>
      <c r="H26" s="47"/>
    </row>
    <row r="27" spans="2:8" x14ac:dyDescent="0.55000000000000004">
      <c r="B27" s="80"/>
      <c r="C27" s="83">
        <v>30000</v>
      </c>
      <c r="D27" s="72" t="s">
        <v>42</v>
      </c>
      <c r="F27" s="47"/>
      <c r="G27" s="48"/>
      <c r="H27" s="47"/>
    </row>
    <row r="28" spans="2:8" x14ac:dyDescent="0.55000000000000004">
      <c r="B28" s="80" t="s">
        <v>45</v>
      </c>
      <c r="C28" s="83">
        <v>70000</v>
      </c>
      <c r="D28" s="72" t="s">
        <v>44</v>
      </c>
      <c r="F28" s="47"/>
      <c r="G28" s="48"/>
      <c r="H28" s="47"/>
    </row>
    <row r="29" spans="2:8" ht="13.5" thickBot="1" x14ac:dyDescent="0.6">
      <c r="B29" s="80"/>
      <c r="C29" s="92">
        <v>30000</v>
      </c>
      <c r="D29" s="76" t="s">
        <v>42</v>
      </c>
      <c r="F29" s="47"/>
      <c r="G29" s="48"/>
      <c r="H29" s="47"/>
    </row>
    <row r="30" spans="2:8" ht="13.5" thickTop="1" x14ac:dyDescent="0.55000000000000004">
      <c r="B30" s="134" t="s">
        <v>46</v>
      </c>
      <c r="C30" s="97">
        <v>120000</v>
      </c>
      <c r="D30" s="135" t="s">
        <v>47</v>
      </c>
      <c r="F30" s="47"/>
      <c r="G30" s="48"/>
      <c r="H30" s="47"/>
    </row>
    <row r="31" spans="2:8" ht="13.5" thickBot="1" x14ac:dyDescent="0.6">
      <c r="B31" s="98" t="s">
        <v>48</v>
      </c>
      <c r="C31" s="136">
        <v>100000</v>
      </c>
      <c r="D31" s="137" t="s">
        <v>49</v>
      </c>
      <c r="F31" s="47"/>
      <c r="G31" s="48"/>
      <c r="H31" s="47"/>
    </row>
    <row r="32" spans="2:8" ht="13.5" thickTop="1" x14ac:dyDescent="0.55000000000000004">
      <c r="B32" s="93"/>
      <c r="C32" s="81"/>
      <c r="D32" s="69"/>
      <c r="F32" s="47"/>
      <c r="G32" s="48"/>
      <c r="H32" s="47"/>
    </row>
    <row r="33" spans="2:8" x14ac:dyDescent="0.55000000000000004">
      <c r="B33" s="85"/>
      <c r="C33" s="86"/>
      <c r="D33" s="73"/>
      <c r="F33" s="49"/>
      <c r="G33" s="50"/>
      <c r="H33" s="49"/>
    </row>
    <row r="34" spans="2:8" ht="15" customHeight="1" x14ac:dyDescent="0.55000000000000004">
      <c r="B34" s="17" t="s">
        <v>0</v>
      </c>
      <c r="C34" s="22">
        <f>SUM(C22:C33)</f>
        <v>720000</v>
      </c>
      <c r="D34" s="5"/>
      <c r="F34" s="16" t="s">
        <v>0</v>
      </c>
      <c r="G34" s="15">
        <f>SUM(G22:G33)</f>
        <v>0</v>
      </c>
      <c r="H34" s="14"/>
    </row>
    <row r="35" spans="2:8" ht="15" customHeight="1" x14ac:dyDescent="0.55000000000000004">
      <c r="C35" s="18" t="s">
        <v>9</v>
      </c>
      <c r="G35" s="18" t="s">
        <v>9</v>
      </c>
    </row>
    <row r="36" spans="2:8" ht="15" customHeight="1" x14ac:dyDescent="0.55000000000000004"/>
    <row r="37" spans="2:8" ht="15" customHeight="1" x14ac:dyDescent="0.55000000000000004"/>
    <row r="38" spans="2:8" ht="15" customHeight="1" x14ac:dyDescent="0.55000000000000004">
      <c r="G38" s="51"/>
      <c r="H38" s="3" t="s">
        <v>21</v>
      </c>
    </row>
    <row r="39" spans="2:8" ht="15" customHeight="1" x14ac:dyDescent="0.55000000000000004">
      <c r="G39" s="52"/>
      <c r="H39" s="3" t="s">
        <v>22</v>
      </c>
    </row>
    <row r="40" spans="2:8" ht="15" customHeight="1" x14ac:dyDescent="0.55000000000000004"/>
    <row r="41" spans="2:8" ht="15" hidden="1" customHeight="1" x14ac:dyDescent="0.55000000000000004">
      <c r="B41" s="3" t="s">
        <v>16</v>
      </c>
    </row>
    <row r="42" spans="2:8" ht="15" hidden="1" customHeight="1" x14ac:dyDescent="0.55000000000000004">
      <c r="B42" s="23" t="s">
        <v>2</v>
      </c>
      <c r="C42" s="105" t="str">
        <f>IF(C3="","",C3)</f>
        <v>下水道を未来につなげる会</v>
      </c>
      <c r="D42" s="105"/>
    </row>
    <row r="43" spans="2:8" ht="15" hidden="1" customHeight="1" x14ac:dyDescent="0.55000000000000004">
      <c r="B43" s="23" t="s">
        <v>19</v>
      </c>
      <c r="C43" s="106" t="str">
        <f>IF(G4="","",G4)</f>
        <v/>
      </c>
      <c r="D43" s="107"/>
    </row>
    <row r="44" spans="2:8" ht="15" hidden="1" customHeight="1" x14ac:dyDescent="0.55000000000000004">
      <c r="B44" s="23" t="s">
        <v>17</v>
      </c>
      <c r="C44" s="100">
        <f>IF(C43="",C18,IF(C43="GKP口座を利用予定",C18+G18,IF(C43="他口座を利用予定",C18,"")))</f>
        <v>0</v>
      </c>
      <c r="D44" s="101"/>
    </row>
    <row r="45" spans="2:8" ht="15" hidden="1" customHeight="1" x14ac:dyDescent="0.55000000000000004">
      <c r="B45" s="23" t="s">
        <v>18</v>
      </c>
      <c r="C45" s="100">
        <f>IF(C43="",C34,IF(C43="GKP口座を利用予定",C34+G34,IF(C43="他口座を利用予定",C34,"")))</f>
        <v>720000</v>
      </c>
      <c r="D45" s="101"/>
    </row>
    <row r="46" spans="2:8" ht="15" customHeight="1" x14ac:dyDescent="0.55000000000000004"/>
    <row r="47" spans="2:8" ht="15" customHeight="1" x14ac:dyDescent="0.55000000000000004"/>
    <row r="48" spans="2:8" ht="15" customHeight="1" x14ac:dyDescent="0.55000000000000004"/>
    <row r="49" ht="15" customHeight="1" x14ac:dyDescent="0.55000000000000004"/>
  </sheetData>
  <mergeCells count="8">
    <mergeCell ref="C44:D44"/>
    <mergeCell ref="C45:D45"/>
    <mergeCell ref="G2:H2"/>
    <mergeCell ref="C3:D3"/>
    <mergeCell ref="C4:D4"/>
    <mergeCell ref="G4:H4"/>
    <mergeCell ref="C42:D42"/>
    <mergeCell ref="C43:D43"/>
  </mergeCells>
  <phoneticPr fontId="1"/>
  <dataValidations count="1">
    <dataValidation type="list" allowBlank="1" showInputMessage="1" showErrorMessage="1" sqref="G4:H4" xr:uid="{14D8FC46-CF47-4A43-B2EB-B66C777B50E9}">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942A1-35AA-45EF-8D20-F4E3BB2DDD5D}">
  <sheetPr>
    <tabColor rgb="FFFF3300"/>
    <pageSetUpPr fitToPage="1"/>
  </sheetPr>
  <dimension ref="A1:K46"/>
  <sheetViews>
    <sheetView topLeftCell="A16" zoomScaleNormal="100" workbookViewId="0">
      <selection activeCell="E17" sqref="E17"/>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50</v>
      </c>
      <c r="D3" s="103"/>
    </row>
    <row r="4" spans="1:11" ht="30" customHeight="1" x14ac:dyDescent="0.55000000000000004">
      <c r="B4" s="5" t="s">
        <v>1</v>
      </c>
      <c r="C4" s="102" t="s">
        <v>51</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400000</v>
      </c>
      <c r="D9" s="27"/>
      <c r="F9" s="45" t="s">
        <v>53</v>
      </c>
      <c r="G9" s="46">
        <v>3000000</v>
      </c>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400000</v>
      </c>
      <c r="D18" s="16"/>
      <c r="F18" s="16" t="s">
        <v>0</v>
      </c>
      <c r="G18" s="15">
        <f>SUM(G9:G17)</f>
        <v>3000000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thickBot="1" x14ac:dyDescent="0.6">
      <c r="B21" s="13" t="s">
        <v>3</v>
      </c>
      <c r="C21" s="68" t="s">
        <v>4</v>
      </c>
      <c r="D21" s="68" t="s">
        <v>5</v>
      </c>
      <c r="F21" s="9" t="s">
        <v>3</v>
      </c>
      <c r="G21" s="9" t="s">
        <v>4</v>
      </c>
      <c r="H21" s="12" t="s">
        <v>5</v>
      </c>
    </row>
    <row r="22" spans="2:8" ht="15" customHeight="1" thickTop="1" x14ac:dyDescent="0.55000000000000004">
      <c r="B22" s="96" t="s">
        <v>54</v>
      </c>
      <c r="C22" s="97">
        <v>100000</v>
      </c>
      <c r="D22" s="94"/>
      <c r="F22" s="45" t="s">
        <v>55</v>
      </c>
      <c r="G22" s="46">
        <v>1500000</v>
      </c>
      <c r="H22" s="45"/>
    </row>
    <row r="23" spans="2:8" ht="15" customHeight="1" thickBot="1" x14ac:dyDescent="0.6">
      <c r="B23" s="98" t="s">
        <v>56</v>
      </c>
      <c r="C23" s="99">
        <v>300000</v>
      </c>
      <c r="D23" s="95"/>
      <c r="F23" s="47" t="s">
        <v>57</v>
      </c>
      <c r="G23" s="48">
        <v>1400000</v>
      </c>
      <c r="H23" s="47"/>
    </row>
    <row r="24" spans="2:8" ht="15" customHeight="1" thickTop="1" x14ac:dyDescent="0.55000000000000004">
      <c r="B24" s="90"/>
      <c r="C24" s="81"/>
      <c r="D24" s="82"/>
      <c r="F24" s="47" t="s">
        <v>58</v>
      </c>
      <c r="G24" s="48">
        <v>100000</v>
      </c>
      <c r="H24" s="47"/>
    </row>
    <row r="25" spans="2:8" x14ac:dyDescent="0.55000000000000004">
      <c r="B25" s="80"/>
      <c r="C25" s="91"/>
      <c r="D25" s="76"/>
      <c r="F25" s="47"/>
      <c r="G25" s="48"/>
      <c r="H25" s="47"/>
    </row>
    <row r="26" spans="2:8" x14ac:dyDescent="0.55000000000000004">
      <c r="B26" s="80"/>
      <c r="C26" s="83"/>
      <c r="D26" s="76"/>
      <c r="F26" s="47"/>
      <c r="G26" s="48"/>
      <c r="H26" s="47"/>
    </row>
    <row r="27" spans="2:8" x14ac:dyDescent="0.55000000000000004">
      <c r="B27" s="80"/>
      <c r="C27" s="83"/>
      <c r="D27" s="76"/>
      <c r="F27" s="47"/>
      <c r="G27" s="48"/>
      <c r="H27" s="47"/>
    </row>
    <row r="28" spans="2:8" x14ac:dyDescent="0.55000000000000004">
      <c r="B28" s="80"/>
      <c r="C28" s="83"/>
      <c r="D28" s="76"/>
      <c r="F28" s="47"/>
      <c r="G28" s="48"/>
      <c r="H28" s="47"/>
    </row>
    <row r="29" spans="2:8" x14ac:dyDescent="0.55000000000000004">
      <c r="B29" s="84"/>
      <c r="C29" s="83"/>
      <c r="D29" s="76"/>
      <c r="F29" s="47"/>
      <c r="G29" s="48"/>
      <c r="H29" s="47"/>
    </row>
    <row r="30" spans="2:8" x14ac:dyDescent="0.55000000000000004">
      <c r="B30" s="85"/>
      <c r="C30" s="86"/>
      <c r="D30" s="73"/>
      <c r="F30" s="49"/>
      <c r="G30" s="50"/>
      <c r="H30" s="49"/>
    </row>
    <row r="31" spans="2:8" ht="15" customHeight="1" x14ac:dyDescent="0.55000000000000004">
      <c r="B31" s="17" t="s">
        <v>0</v>
      </c>
      <c r="C31" s="22">
        <f>SUM(C22:C30)</f>
        <v>400000</v>
      </c>
      <c r="D31" s="5"/>
      <c r="F31" s="16" t="s">
        <v>0</v>
      </c>
      <c r="G31" s="15">
        <f>SUM(G22:G30)</f>
        <v>3000000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東京湾大感謝祭「東京WONDER下水道」</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400000</v>
      </c>
      <c r="D41" s="101"/>
    </row>
    <row r="42" spans="2:8" ht="15" hidden="1" customHeight="1" x14ac:dyDescent="0.55000000000000004">
      <c r="B42" s="23" t="s">
        <v>18</v>
      </c>
      <c r="C42" s="100">
        <f>IF(C40="",C31,IF(C40="GKP口座を利用予定",C31+G31,IF(C40="他口座を利用予定",C31,"")))</f>
        <v>400000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A972648B-58B6-4D8F-AFB8-1CA1CCBC2A85}">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0C65E-23B2-4211-892E-155FE68076D6}">
  <sheetPr>
    <tabColor rgb="FFFF3300"/>
    <pageSetUpPr fitToPage="1"/>
  </sheetPr>
  <dimension ref="A1:K46"/>
  <sheetViews>
    <sheetView topLeftCell="A16" zoomScaleNormal="100" workbookViewId="0">
      <selection activeCell="B15" sqref="B15"/>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88</v>
      </c>
      <c r="D3" s="103"/>
    </row>
    <row r="4" spans="1:11" ht="30" customHeight="1" x14ac:dyDescent="0.55000000000000004">
      <c r="B4" s="5" t="s">
        <v>1</v>
      </c>
      <c r="C4" s="102" t="s">
        <v>51</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70000</v>
      </c>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70000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34" t="s">
        <v>89</v>
      </c>
      <c r="C22" s="35">
        <v>50000</v>
      </c>
      <c r="D22" s="25"/>
      <c r="F22" s="45"/>
      <c r="G22" s="46"/>
      <c r="H22" s="45"/>
    </row>
    <row r="23" spans="2:8" ht="15" customHeight="1" x14ac:dyDescent="0.55000000000000004">
      <c r="B23" s="36" t="s">
        <v>90</v>
      </c>
      <c r="C23" s="37">
        <v>20000</v>
      </c>
      <c r="D23" s="28"/>
      <c r="F23" s="47"/>
      <c r="G23" s="48"/>
      <c r="H23" s="47"/>
    </row>
    <row r="24" spans="2:8" ht="15" customHeight="1" x14ac:dyDescent="0.55000000000000004">
      <c r="B24" s="36"/>
      <c r="C24" s="37"/>
      <c r="D24" s="38"/>
      <c r="F24" s="47"/>
      <c r="G24" s="48"/>
      <c r="H24" s="47"/>
    </row>
    <row r="25" spans="2:8" x14ac:dyDescent="0.55000000000000004">
      <c r="B25" s="36"/>
      <c r="C25" s="39"/>
      <c r="D25" s="40"/>
      <c r="F25" s="47"/>
      <c r="G25" s="48"/>
      <c r="H25" s="47"/>
    </row>
    <row r="26" spans="2:8" x14ac:dyDescent="0.55000000000000004">
      <c r="B26" s="36"/>
      <c r="C26" s="41"/>
      <c r="D26" s="40"/>
      <c r="F26" s="47"/>
      <c r="G26" s="48"/>
      <c r="H26" s="47"/>
    </row>
    <row r="27" spans="2:8" x14ac:dyDescent="0.55000000000000004">
      <c r="B27" s="36"/>
      <c r="C27" s="41"/>
      <c r="D27" s="40"/>
      <c r="F27" s="47"/>
      <c r="G27" s="48"/>
      <c r="H27" s="47"/>
    </row>
    <row r="28" spans="2:8" x14ac:dyDescent="0.55000000000000004">
      <c r="B28" s="36"/>
      <c r="C28" s="41"/>
      <c r="D28" s="40"/>
      <c r="F28" s="47"/>
      <c r="G28" s="48"/>
      <c r="H28" s="47"/>
    </row>
    <row r="29" spans="2:8" x14ac:dyDescent="0.55000000000000004">
      <c r="B29" s="42"/>
      <c r="C29" s="41"/>
      <c r="D29" s="40"/>
      <c r="F29" s="47"/>
      <c r="G29" s="48"/>
      <c r="H29" s="47"/>
    </row>
    <row r="30" spans="2:8" x14ac:dyDescent="0.55000000000000004">
      <c r="B30" s="43"/>
      <c r="C30" s="44"/>
      <c r="D30" s="31"/>
      <c r="F30" s="49"/>
      <c r="G30" s="50"/>
      <c r="H30" s="49"/>
    </row>
    <row r="31" spans="2:8" ht="15" customHeight="1" x14ac:dyDescent="0.55000000000000004">
      <c r="B31" s="17" t="s">
        <v>0</v>
      </c>
      <c r="C31" s="22">
        <f>SUM(C22:C30)</f>
        <v>70000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コミュニケーション研究会</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70000</v>
      </c>
      <c r="D41" s="101"/>
    </row>
    <row r="42" spans="2:8" ht="15" hidden="1" customHeight="1" x14ac:dyDescent="0.55000000000000004">
      <c r="B42" s="23" t="s">
        <v>18</v>
      </c>
      <c r="C42" s="100">
        <f>IF(C40="",C31,IF(C40="GKP口座を利用予定",C31+G31,IF(C40="他口座を利用予定",C31,"")))</f>
        <v>70000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6280A51F-FB8A-46D4-B2D0-376AD9647D33}">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4BC9-4709-4E20-8DAF-4000DB673421}">
  <sheetPr>
    <tabColor rgb="FFFF3300"/>
    <pageSetUpPr fitToPage="1"/>
  </sheetPr>
  <dimension ref="A1:K46"/>
  <sheetViews>
    <sheetView topLeftCell="A7" zoomScaleNormal="100" workbookViewId="0">
      <selection activeCell="D16" sqref="D16"/>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74</v>
      </c>
      <c r="D3" s="103"/>
    </row>
    <row r="4" spans="1:11" ht="30" customHeight="1" x14ac:dyDescent="0.55000000000000004">
      <c r="B4" s="5" t="s">
        <v>1</v>
      </c>
      <c r="C4" s="102" t="s">
        <v>51</v>
      </c>
      <c r="D4" s="103"/>
      <c r="F4" s="4" t="s">
        <v>13</v>
      </c>
      <c r="G4" s="104" t="s">
        <v>15</v>
      </c>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thickBot="1" x14ac:dyDescent="0.6">
      <c r="B8" s="13" t="s">
        <v>3</v>
      </c>
      <c r="C8" s="68" t="s">
        <v>4</v>
      </c>
      <c r="D8" s="68" t="s">
        <v>5</v>
      </c>
      <c r="F8" s="9" t="s">
        <v>6</v>
      </c>
      <c r="G8" s="9" t="s">
        <v>4</v>
      </c>
      <c r="H8" s="12" t="s">
        <v>5</v>
      </c>
    </row>
    <row r="9" spans="1:11" ht="15" customHeight="1" thickTop="1" thickBot="1" x14ac:dyDescent="0.6">
      <c r="B9" s="149" t="s">
        <v>75</v>
      </c>
      <c r="C9" s="150">
        <v>700000</v>
      </c>
      <c r="D9" s="148"/>
      <c r="F9" s="45" t="s">
        <v>76</v>
      </c>
      <c r="G9" s="46">
        <v>2000000</v>
      </c>
      <c r="H9" s="45"/>
    </row>
    <row r="10" spans="1:11" ht="15" customHeight="1" thickTop="1" x14ac:dyDescent="0.55000000000000004">
      <c r="B10" s="145"/>
      <c r="C10" s="146"/>
      <c r="D10" s="147"/>
      <c r="F10" s="47" t="s">
        <v>77</v>
      </c>
      <c r="G10" s="48">
        <v>1000000</v>
      </c>
      <c r="H10" s="47"/>
    </row>
    <row r="11" spans="1:11" ht="15" customHeight="1" x14ac:dyDescent="0.55000000000000004">
      <c r="B11" s="139"/>
      <c r="C11" s="140"/>
      <c r="D11" s="141"/>
      <c r="F11" s="47" t="s">
        <v>53</v>
      </c>
      <c r="G11" s="48">
        <v>6200000</v>
      </c>
      <c r="H11" s="47"/>
    </row>
    <row r="12" spans="1:11" ht="15" customHeight="1" x14ac:dyDescent="0.55000000000000004">
      <c r="B12" s="139"/>
      <c r="C12" s="140"/>
      <c r="D12" s="141"/>
      <c r="F12" s="47"/>
      <c r="G12" s="48"/>
      <c r="H12" s="47"/>
    </row>
    <row r="13" spans="1:11" ht="15" customHeight="1" x14ac:dyDescent="0.55000000000000004">
      <c r="B13" s="139"/>
      <c r="C13" s="140"/>
      <c r="D13" s="141"/>
      <c r="F13" s="47"/>
      <c r="G13" s="48"/>
      <c r="H13" s="47"/>
    </row>
    <row r="14" spans="1:11" ht="15" customHeight="1" x14ac:dyDescent="0.55000000000000004">
      <c r="B14" s="139"/>
      <c r="C14" s="140"/>
      <c r="D14" s="141"/>
      <c r="F14" s="47"/>
      <c r="G14" s="48"/>
      <c r="H14" s="47"/>
    </row>
    <row r="15" spans="1:11" ht="15" customHeight="1" x14ac:dyDescent="0.55000000000000004">
      <c r="B15" s="139"/>
      <c r="C15" s="140"/>
      <c r="D15" s="141"/>
      <c r="F15" s="47"/>
      <c r="G15" s="48"/>
      <c r="H15" s="47"/>
    </row>
    <row r="16" spans="1:11" ht="15" customHeight="1" x14ac:dyDescent="0.55000000000000004">
      <c r="B16" s="139"/>
      <c r="C16" s="140"/>
      <c r="D16" s="141"/>
      <c r="F16" s="47"/>
      <c r="G16" s="48"/>
      <c r="H16" s="47"/>
    </row>
    <row r="17" spans="2:8" ht="15" customHeight="1" x14ac:dyDescent="0.55000000000000004">
      <c r="B17" s="142"/>
      <c r="C17" s="143"/>
      <c r="D17" s="144"/>
      <c r="F17" s="49"/>
      <c r="G17" s="50"/>
      <c r="H17" s="49"/>
    </row>
    <row r="18" spans="2:8" ht="15" customHeight="1" x14ac:dyDescent="0.55000000000000004">
      <c r="B18" s="17" t="s">
        <v>0</v>
      </c>
      <c r="C18" s="21">
        <f>SUM(C9:C17)</f>
        <v>700000</v>
      </c>
      <c r="D18" s="16"/>
      <c r="F18" s="16" t="s">
        <v>0</v>
      </c>
      <c r="G18" s="15">
        <f>SUM(G9:G17)</f>
        <v>9200000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34"/>
      <c r="C22" s="35"/>
      <c r="D22" s="25"/>
      <c r="F22" s="45" t="s">
        <v>78</v>
      </c>
      <c r="G22" s="46">
        <v>3267000</v>
      </c>
      <c r="H22" s="45"/>
    </row>
    <row r="23" spans="2:8" ht="15" customHeight="1" x14ac:dyDescent="0.55000000000000004">
      <c r="B23" s="36"/>
      <c r="C23" s="37"/>
      <c r="D23" s="28"/>
      <c r="F23" s="47" t="s">
        <v>79</v>
      </c>
      <c r="G23" s="48">
        <v>220000</v>
      </c>
      <c r="H23" s="47"/>
    </row>
    <row r="24" spans="2:8" ht="15" customHeight="1" x14ac:dyDescent="0.55000000000000004">
      <c r="B24" s="36"/>
      <c r="C24" s="37"/>
      <c r="D24" s="38"/>
      <c r="F24" s="47" t="s">
        <v>80</v>
      </c>
      <c r="G24" s="48">
        <v>5000000</v>
      </c>
      <c r="H24" s="47"/>
    </row>
    <row r="25" spans="2:8" x14ac:dyDescent="0.55000000000000004">
      <c r="B25" s="36"/>
      <c r="C25" s="39"/>
      <c r="D25" s="40"/>
      <c r="F25" s="47" t="s">
        <v>81</v>
      </c>
      <c r="G25" s="48">
        <v>100000</v>
      </c>
      <c r="H25" s="47"/>
    </row>
    <row r="26" spans="2:8" x14ac:dyDescent="0.55000000000000004">
      <c r="B26" s="36"/>
      <c r="C26" s="41"/>
      <c r="D26" s="40"/>
      <c r="F26" s="47" t="s">
        <v>82</v>
      </c>
      <c r="G26" s="48">
        <v>150000</v>
      </c>
      <c r="H26" s="47"/>
    </row>
    <row r="27" spans="2:8" x14ac:dyDescent="0.55000000000000004">
      <c r="B27" s="36"/>
      <c r="C27" s="41"/>
      <c r="D27" s="40"/>
      <c r="F27" s="47" t="s">
        <v>83</v>
      </c>
      <c r="G27" s="48">
        <v>1163000</v>
      </c>
      <c r="H27" s="47"/>
    </row>
    <row r="28" spans="2:8" x14ac:dyDescent="0.55000000000000004">
      <c r="B28" s="36"/>
      <c r="C28" s="41"/>
      <c r="D28" s="40"/>
      <c r="F28" s="47"/>
      <c r="G28" s="48"/>
      <c r="H28" s="47"/>
    </row>
    <row r="29" spans="2:8" x14ac:dyDescent="0.55000000000000004">
      <c r="B29" s="42"/>
      <c r="C29" s="41"/>
      <c r="D29" s="40"/>
      <c r="F29" s="47"/>
      <c r="G29" s="48"/>
      <c r="H29" s="47"/>
    </row>
    <row r="30" spans="2:8" x14ac:dyDescent="0.55000000000000004">
      <c r="B30" s="43"/>
      <c r="C30" s="44"/>
      <c r="D30" s="31"/>
      <c r="F30" s="49"/>
      <c r="G30" s="50"/>
      <c r="H30" s="49"/>
    </row>
    <row r="31" spans="2:8" ht="15" customHeight="1" x14ac:dyDescent="0.55000000000000004">
      <c r="B31" s="17" t="s">
        <v>0</v>
      </c>
      <c r="C31" s="22">
        <f>SUM(C22:C30)</f>
        <v>0</v>
      </c>
      <c r="D31" s="5"/>
      <c r="F31" s="16" t="s">
        <v>0</v>
      </c>
      <c r="G31" s="15">
        <f>SUM(G22:G30)</f>
        <v>9900000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エコプロ2023　出展</v>
      </c>
      <c r="D39" s="105"/>
    </row>
    <row r="40" spans="2:8" ht="15" hidden="1" customHeight="1" x14ac:dyDescent="0.55000000000000004">
      <c r="B40" s="23" t="s">
        <v>19</v>
      </c>
      <c r="C40" s="106" t="str">
        <f>IF(G4="","",G4)</f>
        <v>他口座を利用予定</v>
      </c>
      <c r="D40" s="107"/>
    </row>
    <row r="41" spans="2:8" ht="15" hidden="1" customHeight="1" x14ac:dyDescent="0.55000000000000004">
      <c r="B41" s="23" t="s">
        <v>17</v>
      </c>
      <c r="C41" s="100">
        <f>IF(C40="",C18,IF(C40="GKP口座を利用予定",C18+G18,IF(C40="他口座を利用予定",C18,"")))</f>
        <v>700000</v>
      </c>
      <c r="D41" s="101"/>
    </row>
    <row r="42" spans="2:8" ht="15" hidden="1" customHeight="1" x14ac:dyDescent="0.55000000000000004">
      <c r="B42" s="23" t="s">
        <v>18</v>
      </c>
      <c r="C42" s="100">
        <f>IF(C40="",C31,IF(C40="GKP口座を利用予定",C31+G31,IF(C40="他口座を利用予定",C31,"")))</f>
        <v>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44D090E1-4413-412E-9FD9-E6F7201E6663}">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19459-2C4F-411E-A82C-5EB2C915BA62}">
  <sheetPr>
    <tabColor rgb="FFFF3300"/>
    <pageSetUpPr fitToPage="1"/>
  </sheetPr>
  <dimension ref="A1:K46"/>
  <sheetViews>
    <sheetView topLeftCell="A9" zoomScaleNormal="100" workbookViewId="0">
      <selection activeCell="D28" sqref="D28"/>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114</v>
      </c>
      <c r="D3" s="103"/>
    </row>
    <row r="4" spans="1:11" ht="30" customHeight="1" x14ac:dyDescent="0.55000000000000004">
      <c r="B4" s="5" t="s">
        <v>1</v>
      </c>
      <c r="C4" s="102" t="s">
        <v>51</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110000</v>
      </c>
      <c r="D9" s="54"/>
      <c r="F9" s="45"/>
      <c r="G9" s="46"/>
      <c r="H9" s="45"/>
    </row>
    <row r="10" spans="1:11" ht="15" customHeight="1" x14ac:dyDescent="0.55000000000000004">
      <c r="B10" s="28"/>
      <c r="C10" s="29"/>
      <c r="D10" s="55"/>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110000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thickBot="1" x14ac:dyDescent="0.6">
      <c r="B22" s="169" t="s">
        <v>81</v>
      </c>
      <c r="C22" s="168">
        <v>10000</v>
      </c>
      <c r="D22" s="171" t="s">
        <v>115</v>
      </c>
      <c r="F22" s="45"/>
      <c r="G22" s="46"/>
      <c r="H22" s="45"/>
    </row>
    <row r="23" spans="2:8" ht="15" customHeight="1" thickTop="1" thickBot="1" x14ac:dyDescent="0.6">
      <c r="B23" s="149" t="s">
        <v>116</v>
      </c>
      <c r="C23" s="165">
        <v>100000</v>
      </c>
      <c r="D23" s="172" t="s">
        <v>167</v>
      </c>
      <c r="F23" s="47"/>
      <c r="G23" s="48"/>
      <c r="H23" s="47"/>
    </row>
    <row r="24" spans="2:8" ht="15" customHeight="1" thickTop="1" x14ac:dyDescent="0.55000000000000004">
      <c r="B24" s="162"/>
      <c r="C24" s="154"/>
      <c r="D24" s="155"/>
      <c r="F24" s="47"/>
      <c r="G24" s="48"/>
      <c r="H24" s="47"/>
    </row>
    <row r="25" spans="2:8" x14ac:dyDescent="0.55000000000000004">
      <c r="B25" s="153"/>
      <c r="C25" s="156"/>
      <c r="D25" s="157"/>
      <c r="F25" s="47"/>
      <c r="G25" s="48"/>
      <c r="H25" s="47"/>
    </row>
    <row r="26" spans="2:8" x14ac:dyDescent="0.55000000000000004">
      <c r="B26" s="153"/>
      <c r="C26" s="158"/>
      <c r="D26" s="157"/>
      <c r="F26" s="47"/>
      <c r="G26" s="48"/>
      <c r="H26" s="47"/>
    </row>
    <row r="27" spans="2:8" x14ac:dyDescent="0.55000000000000004">
      <c r="B27" s="153"/>
      <c r="C27" s="158"/>
      <c r="D27" s="157"/>
      <c r="F27" s="47"/>
      <c r="G27" s="48"/>
      <c r="H27" s="47"/>
    </row>
    <row r="28" spans="2:8" x14ac:dyDescent="0.55000000000000004">
      <c r="B28" s="153"/>
      <c r="C28" s="158"/>
      <c r="D28" s="157"/>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110000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下水道展2023札幌パブリックゾーン</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110000</v>
      </c>
      <c r="D41" s="101"/>
    </row>
    <row r="42" spans="2:8" ht="15" hidden="1" customHeight="1" x14ac:dyDescent="0.55000000000000004">
      <c r="B42" s="23" t="s">
        <v>18</v>
      </c>
      <c r="C42" s="100">
        <f>IF(C40="",C31,IF(C40="GKP口座を利用予定",C31+G31,IF(C40="他口座を利用予定",C31,"")))</f>
        <v>110000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86F6B10A-57D4-4823-9636-DB932CA1B8EF}">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5917E-7F66-4DA0-8B07-2B663DFA8D70}">
  <sheetPr>
    <tabColor rgb="FFFF3300"/>
    <pageSetUpPr fitToPage="1"/>
  </sheetPr>
  <dimension ref="A1:K46"/>
  <sheetViews>
    <sheetView topLeftCell="A13" zoomScaleNormal="100" workbookViewId="0">
      <selection activeCell="D27" sqref="D27"/>
    </sheetView>
  </sheetViews>
  <sheetFormatPr defaultColWidth="8.75" defaultRowHeight="13" x14ac:dyDescent="0.55000000000000004"/>
  <cols>
    <col min="1" max="1" width="2.75" style="3" customWidth="1"/>
    <col min="2" max="2" width="32.83203125" style="3" customWidth="1"/>
    <col min="3" max="3" width="11.75" style="4" customWidth="1"/>
    <col min="4" max="4" width="30.75" style="3" customWidth="1"/>
    <col min="5" max="5" width="8.75" style="3"/>
    <col min="6" max="6" width="30.08203125" style="3" customWidth="1"/>
    <col min="7" max="7" width="11.75" style="3" customWidth="1"/>
    <col min="8" max="8" width="30.75" style="3" customWidth="1"/>
    <col min="9" max="9" width="8.75" style="3"/>
    <col min="10" max="10" width="19" style="3" hidden="1" customWidth="1"/>
    <col min="11" max="11" width="23.33203125" style="3" hidden="1" customWidth="1"/>
    <col min="12" max="16384" width="8.75" style="3"/>
  </cols>
  <sheetData>
    <row r="1" spans="1:11" ht="19" x14ac:dyDescent="0.55000000000000004">
      <c r="A1" s="1" t="s">
        <v>34</v>
      </c>
      <c r="C1" s="2"/>
      <c r="D1" s="1"/>
      <c r="H1" s="19" t="s">
        <v>32</v>
      </c>
    </row>
    <row r="2" spans="1:11" ht="15" customHeight="1" x14ac:dyDescent="0.55000000000000004"/>
    <row r="3" spans="1:11" ht="30" customHeight="1" x14ac:dyDescent="0.55000000000000004">
      <c r="B3" s="5" t="s">
        <v>2</v>
      </c>
      <c r="C3" s="109" t="s">
        <v>91</v>
      </c>
      <c r="D3" s="110"/>
    </row>
    <row r="4" spans="1:11" ht="30" customHeight="1" x14ac:dyDescent="0.55000000000000004">
      <c r="B4" s="5" t="s">
        <v>1</v>
      </c>
      <c r="C4" s="102" t="s">
        <v>31</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92</v>
      </c>
      <c r="C9" s="26">
        <v>150000</v>
      </c>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150000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thickBot="1" x14ac:dyDescent="0.6">
      <c r="B21" s="13" t="s">
        <v>3</v>
      </c>
      <c r="C21" s="68" t="s">
        <v>4</v>
      </c>
      <c r="D21" s="68" t="s">
        <v>5</v>
      </c>
      <c r="F21" s="9" t="s">
        <v>3</v>
      </c>
      <c r="G21" s="9" t="s">
        <v>4</v>
      </c>
      <c r="H21" s="12" t="s">
        <v>5</v>
      </c>
    </row>
    <row r="22" spans="2:8" ht="15" customHeight="1" thickTop="1" thickBot="1" x14ac:dyDescent="0.6">
      <c r="B22" s="164" t="s">
        <v>44</v>
      </c>
      <c r="C22" s="165">
        <v>80000</v>
      </c>
      <c r="D22" s="166" t="s">
        <v>93</v>
      </c>
      <c r="F22" s="45"/>
      <c r="G22" s="46"/>
      <c r="H22" s="45"/>
    </row>
    <row r="23" spans="2:8" ht="15" customHeight="1" thickTop="1" x14ac:dyDescent="0.55000000000000004">
      <c r="B23" s="162" t="s">
        <v>94</v>
      </c>
      <c r="C23" s="154">
        <v>50000</v>
      </c>
      <c r="D23" s="145" t="s">
        <v>95</v>
      </c>
      <c r="F23" s="47"/>
      <c r="G23" s="48"/>
      <c r="H23" s="47"/>
    </row>
    <row r="24" spans="2:8" ht="15" customHeight="1" x14ac:dyDescent="0.55000000000000004">
      <c r="B24" s="153" t="s">
        <v>96</v>
      </c>
      <c r="C24" s="154">
        <v>20000</v>
      </c>
      <c r="D24" s="155" t="s">
        <v>97</v>
      </c>
      <c r="F24" s="47"/>
      <c r="G24" s="48"/>
      <c r="H24" s="47"/>
    </row>
    <row r="25" spans="2:8" x14ac:dyDescent="0.55000000000000004">
      <c r="B25" s="153"/>
      <c r="C25" s="156"/>
      <c r="D25" s="157"/>
      <c r="F25" s="47"/>
      <c r="G25" s="48"/>
      <c r="H25" s="47"/>
    </row>
    <row r="26" spans="2:8" x14ac:dyDescent="0.55000000000000004">
      <c r="B26" s="153"/>
      <c r="C26" s="158"/>
      <c r="D26" s="157"/>
      <c r="F26" s="47"/>
      <c r="G26" s="48"/>
      <c r="H26" s="47"/>
    </row>
    <row r="27" spans="2:8" x14ac:dyDescent="0.55000000000000004">
      <c r="B27" s="153"/>
      <c r="C27" s="158"/>
      <c r="D27" s="157"/>
      <c r="F27" s="47"/>
      <c r="G27" s="48"/>
      <c r="H27" s="47"/>
    </row>
    <row r="28" spans="2:8" x14ac:dyDescent="0.55000000000000004">
      <c r="B28" s="153"/>
      <c r="C28" s="158"/>
      <c r="D28" s="157"/>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150000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マンホールカード</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150000</v>
      </c>
      <c r="D41" s="101"/>
    </row>
    <row r="42" spans="2:8" ht="15" hidden="1" customHeight="1" x14ac:dyDescent="0.55000000000000004">
      <c r="B42" s="23" t="s">
        <v>18</v>
      </c>
      <c r="C42" s="100">
        <f>IF(C40="",C31,IF(C40="GKP口座を利用予定",C31+G31,IF(C40="他口座を利用予定",C31,"")))</f>
        <v>150000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7">
    <mergeCell ref="C42:D42"/>
    <mergeCell ref="C3:D3"/>
    <mergeCell ref="C4:D4"/>
    <mergeCell ref="G4:H4"/>
    <mergeCell ref="C39:D39"/>
    <mergeCell ref="C40:D40"/>
    <mergeCell ref="C41:D41"/>
  </mergeCells>
  <phoneticPr fontId="1"/>
  <dataValidations count="1">
    <dataValidation type="list" allowBlank="1" showInputMessage="1" showErrorMessage="1" sqref="G4:H4" xr:uid="{76B69885-9E8B-4CB4-A147-A267726485D3}">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1E88C-C584-4A2B-82BE-06C00D1E3E25}">
  <sheetPr>
    <tabColor rgb="FFFF3300"/>
    <pageSetUpPr fitToPage="1"/>
  </sheetPr>
  <dimension ref="A1:K46"/>
  <sheetViews>
    <sheetView topLeftCell="A16" zoomScaleNormal="100" workbookViewId="0">
      <selection activeCell="D33" sqref="D33"/>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98</v>
      </c>
      <c r="D3" s="103"/>
    </row>
    <row r="4" spans="1:11" ht="30" customHeight="1" x14ac:dyDescent="0.55000000000000004">
      <c r="B4" s="5" t="s">
        <v>1</v>
      </c>
      <c r="C4" s="102" t="s">
        <v>99</v>
      </c>
      <c r="D4" s="103"/>
      <c r="F4" s="4" t="s">
        <v>13</v>
      </c>
      <c r="G4" s="104" t="s">
        <v>15</v>
      </c>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100</v>
      </c>
      <c r="C9" s="26">
        <v>315000</v>
      </c>
      <c r="D9" s="27"/>
      <c r="F9" s="45" t="s">
        <v>101</v>
      </c>
      <c r="G9" s="46">
        <v>50000</v>
      </c>
      <c r="H9" s="45" t="s">
        <v>102</v>
      </c>
    </row>
    <row r="10" spans="1:11" ht="15" customHeight="1" x14ac:dyDescent="0.55000000000000004">
      <c r="B10" s="28"/>
      <c r="C10" s="29"/>
      <c r="D10" s="30"/>
      <c r="F10" s="47" t="s">
        <v>103</v>
      </c>
      <c r="G10" s="48">
        <v>350000</v>
      </c>
      <c r="H10" s="47" t="s">
        <v>102</v>
      </c>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315000</v>
      </c>
      <c r="D18" s="16"/>
      <c r="F18" s="16" t="s">
        <v>0</v>
      </c>
      <c r="G18" s="15">
        <f>SUM(G9:G17)</f>
        <v>400000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thickBot="1" x14ac:dyDescent="0.6">
      <c r="B22" s="167" t="s">
        <v>104</v>
      </c>
      <c r="C22" s="168"/>
      <c r="D22" s="169"/>
      <c r="F22" s="45" t="s">
        <v>105</v>
      </c>
      <c r="G22" s="46"/>
      <c r="H22" s="45"/>
    </row>
    <row r="23" spans="2:8" ht="15" customHeight="1" thickTop="1" thickBot="1" x14ac:dyDescent="0.6">
      <c r="B23" s="164" t="s">
        <v>106</v>
      </c>
      <c r="C23" s="165">
        <v>40000</v>
      </c>
      <c r="D23" s="163"/>
      <c r="F23" s="47" t="s">
        <v>107</v>
      </c>
      <c r="G23" s="48">
        <v>50000</v>
      </c>
      <c r="H23" s="47"/>
    </row>
    <row r="24" spans="2:8" ht="15" customHeight="1" thickTop="1" x14ac:dyDescent="0.55000000000000004">
      <c r="B24" s="162" t="s">
        <v>108</v>
      </c>
      <c r="C24" s="154">
        <v>25000</v>
      </c>
      <c r="D24" s="155"/>
      <c r="F24" s="47" t="s">
        <v>109</v>
      </c>
      <c r="G24" s="48">
        <v>350000</v>
      </c>
      <c r="H24" s="47"/>
    </row>
    <row r="25" spans="2:8" x14ac:dyDescent="0.55000000000000004">
      <c r="B25" s="153" t="s">
        <v>110</v>
      </c>
      <c r="C25" s="156">
        <v>50000</v>
      </c>
      <c r="D25" s="157"/>
      <c r="F25" s="47"/>
      <c r="G25" s="48"/>
      <c r="H25" s="47"/>
    </row>
    <row r="26" spans="2:8" ht="13.5" thickBot="1" x14ac:dyDescent="0.6">
      <c r="B26" s="153" t="s">
        <v>111</v>
      </c>
      <c r="C26" s="170">
        <v>180000</v>
      </c>
      <c r="D26" s="157"/>
      <c r="F26" s="47"/>
      <c r="G26" s="48"/>
      <c r="H26" s="47"/>
    </row>
    <row r="27" spans="2:8" ht="14" thickTop="1" thickBot="1" x14ac:dyDescent="0.6">
      <c r="B27" s="164" t="s">
        <v>112</v>
      </c>
      <c r="C27" s="165">
        <v>15000</v>
      </c>
      <c r="D27" s="163"/>
      <c r="F27" s="47"/>
      <c r="G27" s="48"/>
      <c r="H27" s="47"/>
    </row>
    <row r="28" spans="2:8" ht="13.5" thickTop="1" x14ac:dyDescent="0.55000000000000004">
      <c r="B28" s="162" t="s">
        <v>113</v>
      </c>
      <c r="C28" s="154">
        <v>5000</v>
      </c>
      <c r="D28" s="155"/>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315000</v>
      </c>
      <c r="D31" s="5"/>
      <c r="F31" s="16" t="s">
        <v>0</v>
      </c>
      <c r="G31" s="15">
        <f>SUM(G22:G30)</f>
        <v>400000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マンホールサミット</v>
      </c>
      <c r="D39" s="105"/>
    </row>
    <row r="40" spans="2:8" ht="15" hidden="1" customHeight="1" x14ac:dyDescent="0.55000000000000004">
      <c r="B40" s="23" t="s">
        <v>19</v>
      </c>
      <c r="C40" s="106" t="str">
        <f>IF(G4="","",G4)</f>
        <v>他口座を利用予定</v>
      </c>
      <c r="D40" s="107"/>
    </row>
    <row r="41" spans="2:8" ht="15" hidden="1" customHeight="1" x14ac:dyDescent="0.55000000000000004">
      <c r="B41" s="23" t="s">
        <v>17</v>
      </c>
      <c r="C41" s="100">
        <f>IF(C40="",C18,IF(C40="GKP口座を利用予定",C18+G18,IF(C40="他口座を利用予定",C18,"")))</f>
        <v>315000</v>
      </c>
      <c r="D41" s="101"/>
    </row>
    <row r="42" spans="2:8" ht="15" hidden="1" customHeight="1" x14ac:dyDescent="0.55000000000000004">
      <c r="B42" s="23" t="s">
        <v>18</v>
      </c>
      <c r="C42" s="100">
        <f>IF(C40="",C31,IF(C40="GKP口座を利用予定",C31+G31,IF(C40="他口座を利用予定",C31,"")))</f>
        <v>315000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C70ABF6A-4C6D-4EEB-BE73-37143DD8D679}">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E8324-7EE2-4F17-A746-13C5FC4A90DA}">
  <sheetPr>
    <tabColor rgb="FFFF3300"/>
    <pageSetUpPr fitToPage="1"/>
  </sheetPr>
  <dimension ref="A1:K46"/>
  <sheetViews>
    <sheetView topLeftCell="A15" zoomScaleNormal="100" workbookViewId="0">
      <selection activeCell="E28" sqref="E28"/>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34</v>
      </c>
      <c r="C1" s="2"/>
      <c r="D1" s="1"/>
      <c r="H1" s="19" t="s">
        <v>35</v>
      </c>
    </row>
    <row r="2" spans="1:11" ht="15" customHeight="1" x14ac:dyDescent="0.55000000000000004">
      <c r="G2" s="108" t="s">
        <v>36</v>
      </c>
      <c r="H2" s="108"/>
    </row>
    <row r="3" spans="1:11" ht="30" customHeight="1" x14ac:dyDescent="0.55000000000000004">
      <c r="B3" s="5" t="s">
        <v>2</v>
      </c>
      <c r="C3" s="102" t="s">
        <v>59</v>
      </c>
      <c r="D3" s="103"/>
    </row>
    <row r="4" spans="1:11" ht="30" customHeight="1" x14ac:dyDescent="0.55000000000000004">
      <c r="B4" s="5" t="s">
        <v>1</v>
      </c>
      <c r="C4" s="102" t="s">
        <v>60</v>
      </c>
      <c r="D4" s="103"/>
      <c r="F4" s="4" t="s">
        <v>13</v>
      </c>
      <c r="G4" s="104"/>
      <c r="H4" s="104"/>
      <c r="J4" s="3" t="s">
        <v>14</v>
      </c>
      <c r="K4" s="3" t="s">
        <v>15</v>
      </c>
    </row>
    <row r="5" spans="1:11" ht="15" customHeight="1" x14ac:dyDescent="0.55000000000000004">
      <c r="B5" s="6"/>
      <c r="C5" s="7"/>
      <c r="D5" s="7"/>
      <c r="G5" s="24" t="s">
        <v>20</v>
      </c>
    </row>
    <row r="6" spans="1:11" ht="15" customHeight="1" x14ac:dyDescent="0.55000000000000004">
      <c r="B6" s="8" t="s">
        <v>23</v>
      </c>
    </row>
    <row r="7" spans="1:11" ht="15" customHeight="1" x14ac:dyDescent="0.55000000000000004">
      <c r="B7" s="6" t="s">
        <v>10</v>
      </c>
      <c r="D7" s="20" t="s">
        <v>12</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5" t="s">
        <v>52</v>
      </c>
      <c r="C9" s="26">
        <v>180000</v>
      </c>
      <c r="D9" s="27"/>
      <c r="F9" s="45"/>
      <c r="G9" s="46"/>
      <c r="H9" s="45"/>
    </row>
    <row r="10" spans="1:11" ht="15" customHeight="1" x14ac:dyDescent="0.55000000000000004">
      <c r="B10" s="28"/>
      <c r="C10" s="29"/>
      <c r="D10" s="30"/>
      <c r="F10" s="47"/>
      <c r="G10" s="48"/>
      <c r="H10" s="47"/>
    </row>
    <row r="11" spans="1:11" ht="15" customHeight="1" x14ac:dyDescent="0.55000000000000004">
      <c r="B11" s="28"/>
      <c r="C11" s="29"/>
      <c r="D11" s="30"/>
      <c r="F11" s="47"/>
      <c r="G11" s="48"/>
      <c r="H11" s="47"/>
    </row>
    <row r="12" spans="1:11" ht="15" customHeight="1" x14ac:dyDescent="0.55000000000000004">
      <c r="B12" s="28"/>
      <c r="C12" s="29"/>
      <c r="D12" s="30"/>
      <c r="F12" s="47"/>
      <c r="G12" s="48"/>
      <c r="H12" s="47"/>
    </row>
    <row r="13" spans="1:11" ht="15" customHeight="1" x14ac:dyDescent="0.55000000000000004">
      <c r="B13" s="28"/>
      <c r="C13" s="29"/>
      <c r="D13" s="30"/>
      <c r="F13" s="47"/>
      <c r="G13" s="48"/>
      <c r="H13" s="47"/>
    </row>
    <row r="14" spans="1:11" ht="15" customHeight="1" x14ac:dyDescent="0.55000000000000004">
      <c r="B14" s="28"/>
      <c r="C14" s="29"/>
      <c r="D14" s="30"/>
      <c r="F14" s="47"/>
      <c r="G14" s="48"/>
      <c r="H14" s="47"/>
    </row>
    <row r="15" spans="1:11" ht="15" customHeight="1" x14ac:dyDescent="0.55000000000000004">
      <c r="B15" s="28"/>
      <c r="C15" s="29"/>
      <c r="D15" s="30"/>
      <c r="F15" s="47"/>
      <c r="G15" s="48"/>
      <c r="H15" s="47"/>
    </row>
    <row r="16" spans="1:11" ht="15" customHeight="1" x14ac:dyDescent="0.55000000000000004">
      <c r="B16" s="28"/>
      <c r="C16" s="29"/>
      <c r="D16" s="30"/>
      <c r="F16" s="47"/>
      <c r="G16" s="48"/>
      <c r="H16" s="47"/>
    </row>
    <row r="17" spans="2:8" ht="15" customHeight="1" x14ac:dyDescent="0.55000000000000004">
      <c r="B17" s="31"/>
      <c r="C17" s="32"/>
      <c r="D17" s="33"/>
      <c r="F17" s="49"/>
      <c r="G17" s="50"/>
      <c r="H17" s="49"/>
    </row>
    <row r="18" spans="2:8" ht="15" customHeight="1" x14ac:dyDescent="0.55000000000000004">
      <c r="B18" s="17" t="s">
        <v>0</v>
      </c>
      <c r="C18" s="21">
        <f>SUM(C9:C17)</f>
        <v>180000</v>
      </c>
      <c r="D18" s="16"/>
      <c r="F18" s="16" t="s">
        <v>0</v>
      </c>
      <c r="G18" s="15">
        <f>SUM(G9:G17)</f>
        <v>0</v>
      </c>
      <c r="H18" s="14"/>
    </row>
    <row r="19" spans="2:8" ht="15" customHeight="1" x14ac:dyDescent="0.55000000000000004">
      <c r="C19" s="18" t="s">
        <v>9</v>
      </c>
      <c r="G19" s="18" t="s">
        <v>9</v>
      </c>
    </row>
    <row r="20" spans="2:8" ht="15" customHeight="1" x14ac:dyDescent="0.55000000000000004">
      <c r="B20" s="6" t="s">
        <v>11</v>
      </c>
      <c r="C20" s="10"/>
      <c r="D20" s="20" t="s">
        <v>12</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151" t="s">
        <v>61</v>
      </c>
      <c r="C22" s="152">
        <v>20000</v>
      </c>
      <c r="D22" s="138"/>
      <c r="F22" s="45"/>
      <c r="G22" s="46"/>
      <c r="H22" s="45"/>
    </row>
    <row r="23" spans="2:8" ht="15" customHeight="1" x14ac:dyDescent="0.55000000000000004">
      <c r="B23" s="153" t="s">
        <v>62</v>
      </c>
      <c r="C23" s="154">
        <v>40000</v>
      </c>
      <c r="D23" s="139" t="s">
        <v>63</v>
      </c>
      <c r="F23" s="47"/>
      <c r="G23" s="48"/>
      <c r="H23" s="47"/>
    </row>
    <row r="24" spans="2:8" ht="15" customHeight="1" thickBot="1" x14ac:dyDescent="0.6">
      <c r="B24" s="153" t="s">
        <v>64</v>
      </c>
      <c r="C24" s="156">
        <v>70000</v>
      </c>
      <c r="D24" s="155" t="s">
        <v>65</v>
      </c>
      <c r="F24" s="47"/>
      <c r="G24" s="48"/>
      <c r="H24" s="47"/>
    </row>
    <row r="25" spans="2:8" ht="14" thickTop="1" thickBot="1" x14ac:dyDescent="0.6">
      <c r="B25" s="164" t="s">
        <v>66</v>
      </c>
      <c r="C25" s="165">
        <v>50000</v>
      </c>
      <c r="D25" s="166" t="s">
        <v>67</v>
      </c>
      <c r="F25" s="47"/>
      <c r="G25" s="48"/>
      <c r="H25" s="47"/>
    </row>
    <row r="26" spans="2:8" ht="13.5" thickTop="1" x14ac:dyDescent="0.55000000000000004">
      <c r="B26" s="162"/>
      <c r="C26" s="154"/>
      <c r="D26" s="155"/>
      <c r="F26" s="47"/>
      <c r="G26" s="48"/>
      <c r="H26" s="47"/>
    </row>
    <row r="27" spans="2:8" x14ac:dyDescent="0.55000000000000004">
      <c r="B27" s="153"/>
      <c r="C27" s="158"/>
      <c r="D27" s="157"/>
      <c r="F27" s="47"/>
      <c r="G27" s="48"/>
      <c r="H27" s="47"/>
    </row>
    <row r="28" spans="2:8" x14ac:dyDescent="0.55000000000000004">
      <c r="B28" s="153"/>
      <c r="C28" s="158"/>
      <c r="D28" s="157"/>
      <c r="F28" s="47"/>
      <c r="G28" s="48"/>
      <c r="H28" s="47"/>
    </row>
    <row r="29" spans="2:8" x14ac:dyDescent="0.55000000000000004">
      <c r="B29" s="159"/>
      <c r="C29" s="158"/>
      <c r="D29" s="157"/>
      <c r="F29" s="47"/>
      <c r="G29" s="48"/>
      <c r="H29" s="47"/>
    </row>
    <row r="30" spans="2:8" x14ac:dyDescent="0.55000000000000004">
      <c r="B30" s="160"/>
      <c r="C30" s="161"/>
      <c r="D30" s="142"/>
      <c r="F30" s="49"/>
      <c r="G30" s="50"/>
      <c r="H30" s="49"/>
    </row>
    <row r="31" spans="2:8" ht="15" customHeight="1" x14ac:dyDescent="0.55000000000000004">
      <c r="B31" s="17" t="s">
        <v>0</v>
      </c>
      <c r="C31" s="22">
        <f>SUM(C22:C30)</f>
        <v>180000</v>
      </c>
      <c r="D31" s="5"/>
      <c r="F31" s="16" t="s">
        <v>0</v>
      </c>
      <c r="G31" s="15">
        <f>SUM(G22:G30)</f>
        <v>0</v>
      </c>
      <c r="H31" s="14"/>
    </row>
    <row r="32" spans="2:8" ht="15" customHeight="1" x14ac:dyDescent="0.55000000000000004">
      <c r="C32" s="18" t="s">
        <v>9</v>
      </c>
      <c r="G32" s="18" t="s">
        <v>9</v>
      </c>
    </row>
    <row r="33" spans="2:8" ht="15" customHeight="1" x14ac:dyDescent="0.55000000000000004"/>
    <row r="34" spans="2:8" ht="15" customHeight="1" x14ac:dyDescent="0.55000000000000004"/>
    <row r="35" spans="2:8" ht="15" customHeight="1" x14ac:dyDescent="0.55000000000000004">
      <c r="G35" s="51"/>
      <c r="H35" s="3" t="s">
        <v>21</v>
      </c>
    </row>
    <row r="36" spans="2:8" ht="15" customHeight="1" x14ac:dyDescent="0.55000000000000004">
      <c r="G36" s="52"/>
      <c r="H36" s="3" t="s">
        <v>22</v>
      </c>
    </row>
    <row r="37" spans="2:8" ht="15" customHeight="1" x14ac:dyDescent="0.55000000000000004"/>
    <row r="38" spans="2:8" ht="15" hidden="1" customHeight="1" x14ac:dyDescent="0.55000000000000004">
      <c r="B38" s="3" t="s">
        <v>16</v>
      </c>
    </row>
    <row r="39" spans="2:8" ht="15" hidden="1" customHeight="1" x14ac:dyDescent="0.55000000000000004">
      <c r="B39" s="23" t="s">
        <v>2</v>
      </c>
      <c r="C39" s="105" t="str">
        <f>IF(C3="","",C3)</f>
        <v>GKP広報大賞</v>
      </c>
      <c r="D39" s="105"/>
    </row>
    <row r="40" spans="2:8" ht="15" hidden="1" customHeight="1" x14ac:dyDescent="0.55000000000000004">
      <c r="B40" s="23" t="s">
        <v>19</v>
      </c>
      <c r="C40" s="106" t="str">
        <f>IF(G4="","",G4)</f>
        <v/>
      </c>
      <c r="D40" s="107"/>
    </row>
    <row r="41" spans="2:8" ht="15" hidden="1" customHeight="1" x14ac:dyDescent="0.55000000000000004">
      <c r="B41" s="23" t="s">
        <v>17</v>
      </c>
      <c r="C41" s="100">
        <f>IF(C40="",C18,IF(C40="GKP口座を利用予定",C18+G18,IF(C40="他口座を利用予定",C18,"")))</f>
        <v>180000</v>
      </c>
      <c r="D41" s="101"/>
    </row>
    <row r="42" spans="2:8" ht="15" hidden="1" customHeight="1" x14ac:dyDescent="0.55000000000000004">
      <c r="B42" s="23" t="s">
        <v>18</v>
      </c>
      <c r="C42" s="100">
        <f>IF(C40="",C31,IF(C40="GKP口座を利用予定",C31+G31,IF(C40="他口座を利用予定",C31,"")))</f>
        <v>180000</v>
      </c>
      <c r="D42" s="101"/>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C41:D41"/>
    <mergeCell ref="C42:D42"/>
    <mergeCell ref="G2:H2"/>
    <mergeCell ref="C3:D3"/>
    <mergeCell ref="C4:D4"/>
    <mergeCell ref="G4:H4"/>
    <mergeCell ref="C39:D39"/>
    <mergeCell ref="C40:D40"/>
  </mergeCells>
  <phoneticPr fontId="1"/>
  <dataValidations count="1">
    <dataValidation type="list" allowBlank="1" showInputMessage="1" showErrorMessage="1" sqref="G4:H4" xr:uid="{96C8D152-6BEB-41F9-AAE0-975ED59A7AC7}">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BIS</vt:lpstr>
      <vt:lpstr>未来</vt:lpstr>
      <vt:lpstr>東京湾</vt:lpstr>
      <vt:lpstr>コミュ研</vt:lpstr>
      <vt:lpstr>エコプロ</vt:lpstr>
      <vt:lpstr>下展</vt:lpstr>
      <vt:lpstr>MC</vt:lpstr>
      <vt:lpstr>MS</vt:lpstr>
      <vt:lpstr>大賞</vt:lpstr>
      <vt:lpstr>キッチン</vt:lpstr>
      <vt:lpstr>テクコン</vt:lpstr>
      <vt:lpstr>市民</vt:lpstr>
      <vt:lpstr>早慶</vt:lpstr>
      <vt:lpstr>九州</vt:lpstr>
      <vt:lpstr>集計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中山勲</dc:creator>
  <cp:lastModifiedBy>中山勲</cp:lastModifiedBy>
  <cp:lastPrinted>2021-01-20T04:38:03Z</cp:lastPrinted>
  <dcterms:created xsi:type="dcterms:W3CDTF">2016-06-15T07:24:31Z</dcterms:created>
  <dcterms:modified xsi:type="dcterms:W3CDTF">2023-04-08T11:28:59Z</dcterms:modified>
</cp:coreProperties>
</file>